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<sst xmlns="http://schemas.openxmlformats.org/spreadsheetml/2006/main" count="119" uniqueCount="119">
  <si>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</si>
  <si>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</si>
  <si>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</si>
  <si>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</si>
  <si>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</si>
  <si>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</si>
  <si>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</si>
  <si>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</si>
  <si>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</si>
  <si>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</si>
  <si>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</si>
  <si>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</si>
  <si>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</si>
  <si>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</si>
  <si>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</si>
  <si>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</si>
  <si>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</si>
  <si>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</si>
  <si>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</si>
  <si>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</si>
  <si>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</si>
  <si>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</si>
  <si>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</si>
  <si>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</si>
  <si>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</si>
  <si>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</si>
  <si>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</si>
  <si>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</si>
  <si>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</si>
  <si>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</si>
  <si>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</si>
  <si>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RNME101408</t>
  </si>
  <si>
    <t>Jus de citron type pulco 70cl</t>
  </si>
  <si>
    <t>Agrumes</t>
  </si>
  <si>
    <t>u</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</si>
  <si>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</si>
  <si>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</si>
  <si>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</si>
  <si>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</si>
  <si>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</si>
  <si>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</si>
  <si>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</si>
  <si>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</si>
  <si>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</si>
  <si>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</si>
  <si>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</si>
  <si>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</si>
  <si>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</si>
  <si>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</si>
  <si>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</si>
  <si>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</si>
  <si>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</si>
  <si>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</si>
  <si>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</si>
  <si>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</si>
  <si>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</si>
  <si>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</si>
  <si>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</si>
  <si>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Recette</t>
  </si>
  <si>
    <t>#</t>
  </si>
  <si>
    <t>Verbe</t>
  </si>
  <si>
    <t>Étape</t>
  </si>
  <si>
    <t>Précision technique</t>
  </si>
  <si>
    <t>Durée</t>
  </si>
  <si>
    <t>TIMBALE DE MOULES SAUCE POULETTE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</si>
  <si>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</si>
  <si>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</si>
  <si>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</si>
  <si>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</si>
  <si>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</si>
  <si>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</si>
  <si>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</si>
  <si>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</si>
  <si>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</si>
  <si>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</si>
  <si>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</si>
  <si>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</si>
  <si>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</si>
  <si>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</si>
  <si>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</si>
  <si>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</si>
  <si>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Moules décoquillées cuites</t>
  </si>
  <si>
    <t>matiere</t>
  </si>
  <si>
    <t xml:space="preserve">    ↳ moules crues sous vide avec coquille</t>
  </si>
  <si>
    <t xml:space="preserve">    ↳ Fumet de poisson reconstitue (collectivite)</t>
  </si>
  <si>
    <t xml:space="preserve">        ↳ Eau (robinet - moy. France 2026)</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</si>
  <si>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</si>
  <si>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</si>
  <si>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</si>
  <si>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</si>
  <si>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</si>
  <si>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Jus citron pulco (L) (conv.)</t>
  </si>
  <si>
    <t>conversion</t>
  </si>
  <si>
    <t xml:space="preserve">    ↳ ROUX BLANC</t>
  </si>
  <si>
    <t xml:space="preserve">        ↳ Beurre de cuisine bloc 10 kg</t>
  </si>
  <si>
    <t xml:space="preserve">        ↳ Farine de blé T55</t>
  </si>
  <si>
    <t xml:space="preserve">    ↳ Sel fin de cuisine</t>
  </si>
  <si>
    <t xml:space="preserve">    ↳ Poivre noir moulu</t>
  </si>
  <si>
    <t xml:space="preserve">    ↳ PERSIL PLAT (KG) (conv.)</t>
  </si>
  <si>
    <t xml:space="preserve">    ↳ Ciboulette ciselée IQF</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</si>
  <si>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</si>
  <si>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</si>
  <si>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</si>
  <si>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</si>
  <si>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</si>
  <si>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</si>
  <si>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</si>
  <si>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</si>
  <si>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</si>
  <si>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</si>
  <si>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</si>
  <si>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 xml:space="preserve">    Jus citron pulco (L) (conv.)</t>
  </si>
  <si>
    <t>6.</t>
  </si>
  <si>
    <t>7.</t>
  </si>
  <si>
    <t>↳ Fumet de poisson reconstitue (collectivite)  GRO-FUMET-POISS</t>
  </si>
  <si>
    <t xml:space="preserve">    Eau (robinet - moy. France 2026)</t>
  </si>
  <si>
    <t>↳ Sauce champignon reconstituée (collectivité)  GRO-SC-CHAMPI-KN</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</si>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</sst>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9.9371</v>
      </c>
      <c r="E7" s="6">
        <f>D7*$B$2</f>
        <v>9.9371</v>
      </c>
      <c r="F7" t="s">
        <v>15</v>
      </c>
      <c r="G7" s="8">
        <f>E7*0.0043</f>
        <v>0.04273</v>
      </c>
    </row>
    <row r="8">
      <c r="A8" t="s">
        <v>16</v>
      </c>
      <c r="B8" t="s">
        <v>17</v>
      </c>
      <c r="C8" t="s">
        <v>18</v>
      </c>
      <c r="D8" s="4">
        <v>0.007</v>
      </c>
      <c r="E8" s="6">
        <f>D8*$B$2</f>
        <v>0.007</v>
      </c>
      <c r="F8" t="s">
        <v>19</v>
      </c>
      <c r="G8" s="8">
        <f>E8*12.5</f>
        <v>0.0875</v>
      </c>
    </row>
    <row r="9">
      <c r="A9" t="s">
        <v>20</v>
      </c>
      <c r="B9" t="s">
        <v>21</v>
      </c>
      <c r="C9" t="s">
        <v>22</v>
      </c>
      <c r="D9" s="4">
        <v>0.36</v>
      </c>
      <c r="E9" s="6">
        <f>D9*$B$2</f>
        <v>0.36</v>
      </c>
      <c r="F9" t="s">
        <v>19</v>
      </c>
      <c r="G9" s="8">
        <f>E9*0.56</f>
        <v>0.2016</v>
      </c>
    </row>
    <row r="10">
      <c r="A10" t="s">
        <v>23</v>
      </c>
      <c r="B10" t="s">
        <v>24</v>
      </c>
      <c r="C10" t="s">
        <v>25</v>
      </c>
      <c r="D10" s="4">
        <v>0.1</v>
      </c>
      <c r="E10" s="6">
        <f>D10*$B$2</f>
        <v>0.1</v>
      </c>
      <c r="F10" t="s">
        <v>19</v>
      </c>
      <c r="G10" s="8">
        <f>E10*30</f>
        <v>3</v>
      </c>
    </row>
    <row r="11">
      <c r="A11" t="s">
        <v>26</v>
      </c>
      <c r="B11" t="s">
        <v>27</v>
      </c>
      <c r="C11" t="s">
        <v>28</v>
      </c>
      <c r="D11" s="4">
        <v>0.15</v>
      </c>
      <c r="E11" s="6">
        <f>D11*$B$2</f>
        <v>0.15</v>
      </c>
      <c r="F11" t="s">
        <v>19</v>
      </c>
      <c r="G11" s="8">
        <f>E11*23.08</f>
        <v>3.462</v>
      </c>
    </row>
    <row r="12">
      <c r="A12" t="s">
        <v>29</v>
      </c>
      <c r="B12" t="s">
        <v>30</v>
      </c>
      <c r="C12" t="s">
        <v>28</v>
      </c>
      <c r="D12" s="4">
        <v>0.0129</v>
      </c>
      <c r="E12" s="6">
        <f>D12*$B$2</f>
        <v>0.0129</v>
      </c>
      <c r="F12" t="s">
        <v>19</v>
      </c>
      <c r="G12" s="8">
        <f>E12*6.82</f>
        <v>0.087978</v>
      </c>
    </row>
    <row r="13">
      <c r="A13" t="s">
        <v>31</v>
      </c>
      <c r="B13" t="s">
        <v>32</v>
      </c>
      <c r="C13" t="s">
        <v>33</v>
      </c>
      <c r="D13" s="4">
        <v>0.133333</v>
      </c>
      <c r="E13" s="6">
        <f>D13*$B$2</f>
        <v>0.133333</v>
      </c>
      <c r="F13" t="s">
        <v>34</v>
      </c>
      <c r="G13" s="8">
        <f>E13*8.1571632501</f>
        <v>1.087619</v>
      </c>
    </row>
    <row r="14">
      <c r="A14" t="s">
        <v>35</v>
      </c>
      <c r="B14" t="s">
        <v>36</v>
      </c>
      <c r="C14" t="s">
        <v>37</v>
      </c>
      <c r="D14" s="4">
        <v>0.36</v>
      </c>
      <c r="E14" s="6">
        <f>D14*$B$2</f>
        <v>0.36</v>
      </c>
      <c r="F14" t="s">
        <v>19</v>
      </c>
      <c r="G14" s="8">
        <f>E14*4.9</f>
        <v>1.764</v>
      </c>
    </row>
    <row r="15">
      <c r="A15" t="s">
        <v>38</v>
      </c>
      <c r="B15" t="s">
        <v>39</v>
      </c>
      <c r="C15" t="s">
        <v>40</v>
      </c>
      <c r="D15" s="4">
        <v>2</v>
      </c>
      <c r="E15" s="6">
        <f>D15*$B$2</f>
        <v>2</v>
      </c>
      <c r="F15" t="s">
        <v>15</v>
      </c>
      <c r="G15" s="8">
        <f>E15*2.2</f>
        <v>4.4</v>
      </c>
    </row>
    <row r="16">
      <c r="A16" t="s" s="9">
        <v>41</v>
      </c>
      <c r="B16" t="s">
        <v>42</v>
      </c>
      <c r="C16" t="s">
        <v>43</v>
      </c>
      <c r="D16" s="4">
        <v>5</v>
      </c>
      <c r="E16" s="6">
        <f>D16*$B$2</f>
        <v>5</v>
      </c>
      <c r="F16" t="s">
        <v>19</v>
      </c>
      <c r="G16" s="8">
        <f>E16*4</f>
        <v>20</v>
      </c>
    </row>
    <row r="17">
      <c r="A17" t="s">
        <v>44</v>
      </c>
      <c r="B17" t="s">
        <v>45</v>
      </c>
      <c r="C17" t="s">
        <v>46</v>
      </c>
      <c r="D17" s="4">
        <v>2</v>
      </c>
      <c r="E17" s="6">
        <f>D17*$B$2</f>
        <v>2</v>
      </c>
      <c r="F17" t="s">
        <v>47</v>
      </c>
      <c r="G17" s="8">
        <f>E17*0.45</f>
        <v>0.9</v>
      </c>
    </row>
    <row r="18">
      <c r="A18" t="s">
        <v>48</v>
      </c>
      <c r="B18" t="s">
        <v>49</v>
      </c>
      <c r="C18" t="s">
        <v>50</v>
      </c>
      <c r="D18" s="4">
        <v>0.073</v>
      </c>
      <c r="E18" s="6">
        <f>D18*$B$2</f>
        <v>0.073</v>
      </c>
      <c r="F18" t="s">
        <v>19</v>
      </c>
      <c r="G18" s="8">
        <f>E18*0.35</f>
        <v>0.02555</v>
      </c>
    </row>
    <row r="19">
      <c r="A19" t="s">
        <v>51</v>
      </c>
      <c r="B19" t="s">
        <v>52</v>
      </c>
      <c r="C19" t="s">
        <v>53</v>
      </c>
      <c r="D19" s="4">
        <v>0.1</v>
      </c>
      <c r="E19" s="6">
        <f>D19*$B$2</f>
        <v>0.1</v>
      </c>
      <c r="F19" t="s">
        <v>19</v>
      </c>
      <c r="G19" s="8">
        <f>E19*11.34</f>
        <v>1.134</v>
      </c>
    </row>
    <row r="20">
      <c r="A20" t="s">
        <v>54</v>
      </c>
      <c r="B20" t="s">
        <v>55</v>
      </c>
      <c r="C20" t="s">
        <v>56</v>
      </c>
      <c r="D20" s="4">
        <v>15</v>
      </c>
      <c r="E20" s="6">
        <f>D20*$B$2</f>
        <v>15</v>
      </c>
      <c r="F20" t="s">
        <v>19</v>
      </c>
      <c r="G20" s="8">
        <f>E20*11.4</f>
        <v>171</v>
      </c>
    </row>
    <row r="21">
      <c r="A21"/>
      <c r="B21"/>
      <c r="C21"/>
      <c r="D21"/>
      <c r="E21"/>
      <c r="F21" t="s" s="10">
        <v>57</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58</v>
      </c>
      <c r="B1" t="s" s="7">
        <v>59</v>
      </c>
      <c r="C1" t="s" s="7">
        <v>60</v>
      </c>
      <c r="D1" t="s" s="7">
        <v>61</v>
      </c>
      <c r="E1" t="s" s="7">
        <v>62</v>
      </c>
      <c r="F1" t="s" s="7">
        <v>63</v>
      </c>
    </row>
    <row r="2">
      <c r="A2" t="s">
        <v>64</v>
      </c>
      <c r="B2">
        <v>1</v>
      </c>
      <c r="C2"/>
      <c r="D2" t="inlineStr" s="12">
        <is>
          <t>Mise en place du poste de travail — Vérifier les DLC, peser les denrées, sélectionner le matériel nécessaire. Désinfecter le matériel et le poste de travail suivant les protocoles.</t>
        </is>
      </c>
      <c r="E2" t="s" s="12"/>
      <c r="F2"/>
    </row>
    <row r="3">
      <c r="A3" t="s">
        <v>64</v>
      </c>
      <c r="B3">
        <v>2</v>
      </c>
      <c r="C3"/>
      <c r="D3" t="inlineStr" s="12">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2"/>
      <c r="F3"/>
    </row>
    <row r="4">
      <c r="A4" t="s">
        <v>64</v>
      </c>
      <c r="B4">
        <v>3</v>
      </c>
      <c r="C4"/>
      <c r="D4" t="inlineStr" s="12">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2"/>
      <c r="F4"/>
    </row>
    <row r="5">
      <c r="A5" t="s">
        <v>64</v>
      </c>
      <c r="B5">
        <v>4</v>
      </c>
      <c r="C5"/>
      <c r="D5" t="inlineStr" s="12">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2"/>
      <c r="F5"/>
    </row>
    <row r="6">
      <c r="A6" t="s">
        <v>64</v>
      </c>
      <c r="B6">
        <v>5</v>
      </c>
      <c r="C6"/>
      <c r="D6" t="inlineStr" s="12">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2"/>
      <c r="F6"/>
    </row>
    <row r="7">
      <c r="A7" t="s">
        <v>64</v>
      </c>
      <c r="B7">
        <v>6</v>
      </c>
      <c r="C7"/>
      <c r="D7" t="inlineStr" s="12">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2"/>
      <c r="F7"/>
    </row>
    <row r="8">
      <c r="A8" t="s">
        <v>64</v>
      </c>
      <c r="B8">
        <v>7</v>
      </c>
      <c r="C8"/>
      <c r="D8" t="inlineStr" s="12">
        <is>
          <t>Servir — Servir les moules sauce poulette à l'assiette ou bien dans un plat sabot. Décorer avec deux moules « pleine eau » avec leurs coquilles. Napper de sauce et saupoudrer de ciboulette et de persil hachés.</t>
        </is>
      </c>
      <c r="E8" t="s" s="12"/>
      <c r="F8"/>
    </row>
    <row r="9">
      <c r="A9" t="s">
        <v>65</v>
      </c>
      <c r="B9">
        <v>1</v>
      </c>
      <c r="C9" t="s">
        <v>66</v>
      </c>
      <c r="D9" t="s" s="12">
        <v>67</v>
      </c>
      <c r="E9" t="s" s="12"/>
      <c r="F9"/>
    </row>
    <row r="10">
      <c r="A10" t="s">
        <v>68</v>
      </c>
      <c r="B10">
        <v>1</v>
      </c>
      <c r="C10"/>
      <c r="D10" t="s" s="12">
        <v>67</v>
      </c>
      <c r="E10" t="s" s="12"/>
      <c r="F10"/>
    </row>
    <row r="11">
      <c r="A11" t="s">
        <v>69</v>
      </c>
      <c r="B11">
        <v>1</v>
      </c>
      <c r="C11" t="s">
        <v>70</v>
      </c>
      <c r="D11" t="s" s="12">
        <v>71</v>
      </c>
      <c r="E11" t="s" s="12"/>
      <c r="F11"/>
    </row>
    <row r="12">
      <c r="A12" t="s">
        <v>69</v>
      </c>
      <c r="B12">
        <v>2</v>
      </c>
      <c r="C12" t="s">
        <v>72</v>
      </c>
      <c r="D12" t="inlineStr" s="12">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2"/>
      <c r="F12"/>
    </row>
    <row r="13">
      <c r="A13" t="s">
        <v>69</v>
      </c>
      <c r="B13">
        <v>3</v>
      </c>
      <c r="C13" t="s">
        <v>73</v>
      </c>
      <c r="D13" t="inlineStr" s="12">
        <is>
          <t>Cuire le roux blanc — Cuire très doucement à feu réduit, sans arrêter de mélanger à la spatule en exoglass, jusqu'à ce qu'il blanchisse et devienne mousseux : on dit alors qu'il « fleurit » (3 à 4 min).</t>
        </is>
      </c>
      <c r="E13" t="s" s="12">
        <v>74</v>
      </c>
      <c r="F13"/>
    </row>
    <row r="14">
      <c r="A14" t="s">
        <v>69</v>
      </c>
      <c r="B14">
        <v>4</v>
      </c>
      <c r="C14" t="s">
        <v>75</v>
      </c>
      <c r="D14" t="inlineStr" s="12">
        <is>
          <t>Arrêter la cuisson — Retirer immédiatement la sauteuse du feu et refroidir rapidement le roux. Si nécessaire, plonger le fond de la sauteuse dans une plaque ou une calotte contenant de l'eau froide.</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64</v>
      </c>
      <c r="C2" t="s">
        <v>80</v>
      </c>
      <c r="D2" s="6">
        <f>'Besoins'!$B$2*100</f>
        <v>100</v>
      </c>
      <c r="E2" t="s">
        <v>3</v>
      </c>
    </row>
    <row r="3">
      <c r="A3">
        <v>1</v>
      </c>
      <c r="B3" t="s">
        <v>81</v>
      </c>
      <c r="C3" t="s">
        <v>82</v>
      </c>
      <c r="D3" s="6">
        <f>'Besoins'!$B$2*15</f>
        <v>15</v>
      </c>
      <c r="E3" t="s">
        <v>19</v>
      </c>
    </row>
    <row r="4">
      <c r="A4">
        <v>1</v>
      </c>
      <c r="B4" t="s">
        <v>83</v>
      </c>
      <c r="C4" t="s">
        <v>82</v>
      </c>
      <c r="D4" s="6">
        <f>'Besoins'!$B$2*5</f>
        <v>5</v>
      </c>
      <c r="E4" t="s">
        <v>19</v>
      </c>
    </row>
    <row r="5">
      <c r="A5">
        <v>1</v>
      </c>
      <c r="B5" t="s">
        <v>84</v>
      </c>
      <c r="C5" t="s">
        <v>80</v>
      </c>
      <c r="D5" s="6">
        <f>'Besoins'!$B$2*10</f>
        <v>10</v>
      </c>
      <c r="E5" t="s">
        <v>15</v>
      </c>
    </row>
    <row r="6">
      <c r="A6">
        <v>2</v>
      </c>
      <c r="B6" t="s">
        <v>85</v>
      </c>
      <c r="C6" t="s">
        <v>82</v>
      </c>
      <c r="D6" s="6">
        <f>'Besoins'!$B$2*9.85</f>
        <v>9.85</v>
      </c>
      <c r="E6" t="s">
        <v>15</v>
      </c>
    </row>
    <row r="7">
      <c r="A7">
        <v>2</v>
      </c>
      <c r="B7" t="s">
        <v>86</v>
      </c>
      <c r="C7" t="s">
        <v>82</v>
      </c>
      <c r="D7" s="6">
        <f>'Besoins'!$B$2*0.15</f>
        <v>0.15</v>
      </c>
      <c r="E7" t="s">
        <v>19</v>
      </c>
    </row>
    <row r="8">
      <c r="A8">
        <v>1</v>
      </c>
      <c r="B8" t="s">
        <v>87</v>
      </c>
      <c r="C8" t="s">
        <v>80</v>
      </c>
      <c r="D8" s="6">
        <f>'Besoins'!$B$2*0.1</f>
        <v>0.1</v>
      </c>
      <c r="E8" t="s">
        <v>15</v>
      </c>
    </row>
    <row r="9">
      <c r="A9">
        <v>2</v>
      </c>
      <c r="B9" t="s">
        <v>85</v>
      </c>
      <c r="C9" t="s">
        <v>82</v>
      </c>
      <c r="D9" s="6">
        <f>'Besoins'!$B$2*0.0871</f>
        <v>0.0871</v>
      </c>
      <c r="E9" t="s">
        <v>15</v>
      </c>
    </row>
    <row r="10">
      <c r="A10">
        <v>2</v>
      </c>
      <c r="B10" t="s">
        <v>88</v>
      </c>
      <c r="C10" t="s">
        <v>82</v>
      </c>
      <c r="D10" s="6">
        <f>'Besoins'!$B$2*0.0129</f>
        <v>0.0129</v>
      </c>
      <c r="E10" t="s">
        <v>19</v>
      </c>
    </row>
    <row r="11">
      <c r="A11">
        <v>1</v>
      </c>
      <c r="B11" t="s">
        <v>89</v>
      </c>
      <c r="C11" t="s">
        <v>82</v>
      </c>
      <c r="D11" s="6">
        <f>'Besoins'!$B$2*0.1</f>
        <v>0.1</v>
      </c>
      <c r="E11" t="s">
        <v>19</v>
      </c>
    </row>
    <row r="12">
      <c r="A12">
        <v>1</v>
      </c>
      <c r="B12" t="s">
        <v>90</v>
      </c>
      <c r="C12" t="s">
        <v>82</v>
      </c>
      <c r="D12" s="6">
        <f>'Besoins'!$B$2*2</f>
        <v>2</v>
      </c>
      <c r="E12" t="s">
        <v>15</v>
      </c>
    </row>
    <row r="13">
      <c r="A13">
        <v>1</v>
      </c>
      <c r="B13" t="s">
        <v>91</v>
      </c>
      <c r="C13" t="s">
        <v>92</v>
      </c>
      <c r="D13" s="6">
        <f>'Besoins'!$B$2*0.1</f>
        <v>0.1</v>
      </c>
      <c r="E13" t="s">
        <v>15</v>
      </c>
    </row>
    <row r="14">
      <c r="A14">
        <v>1</v>
      </c>
      <c r="B14" t="s">
        <v>93</v>
      </c>
      <c r="C14" t="s">
        <v>80</v>
      </c>
      <c r="D14" s="6">
        <f>'Besoins'!$B$2*0.72</f>
        <v>0.72</v>
      </c>
      <c r="E14" t="s">
        <v>19</v>
      </c>
    </row>
    <row r="15">
      <c r="A15">
        <v>2</v>
      </c>
      <c r="B15" t="s">
        <v>94</v>
      </c>
      <c r="C15" t="s">
        <v>82</v>
      </c>
      <c r="D15" s="6">
        <f>'Besoins'!$B$2*0.36</f>
        <v>0.36</v>
      </c>
      <c r="E15" t="s">
        <v>19</v>
      </c>
    </row>
    <row r="16">
      <c r="A16">
        <v>2</v>
      </c>
      <c r="B16" t="s">
        <v>95</v>
      </c>
      <c r="C16" t="s">
        <v>82</v>
      </c>
      <c r="D16" s="6">
        <f>'Besoins'!$B$2*0.36</f>
        <v>0.36</v>
      </c>
      <c r="E16" t="s">
        <v>19</v>
      </c>
    </row>
    <row r="17">
      <c r="A17">
        <v>1</v>
      </c>
      <c r="B17" t="s">
        <v>96</v>
      </c>
      <c r="C17" t="s">
        <v>82</v>
      </c>
      <c r="D17" s="6">
        <f>'Besoins'!$B$2*0.073</f>
        <v>0.073</v>
      </c>
      <c r="E17" t="s">
        <v>19</v>
      </c>
    </row>
    <row r="18">
      <c r="A18">
        <v>1</v>
      </c>
      <c r="B18" t="s">
        <v>97</v>
      </c>
      <c r="C18" t="s">
        <v>82</v>
      </c>
      <c r="D18" s="6">
        <f>'Besoins'!$B$2*0.007</f>
        <v>0.007</v>
      </c>
      <c r="E18" t="s">
        <v>19</v>
      </c>
    </row>
    <row r="19">
      <c r="A19">
        <v>1</v>
      </c>
      <c r="B19" t="s">
        <v>98</v>
      </c>
      <c r="C19" t="s">
        <v>92</v>
      </c>
      <c r="D19" s="6">
        <f>'Besoins'!$B$2*0.2</f>
        <v>0.2</v>
      </c>
      <c r="E19" t="s">
        <v>19</v>
      </c>
    </row>
    <row r="20">
      <c r="A20">
        <v>1</v>
      </c>
      <c r="B20" t="s">
        <v>99</v>
      </c>
      <c r="C20" t="s">
        <v>82</v>
      </c>
      <c r="D20" s="6">
        <f>'Besoins'!$B$2*0.1</f>
        <v>0.1</v>
      </c>
      <c r="E20"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2">
        <v>100</v>
      </c>
      <c r="B1"/>
      <c r="C1"/>
      <c r="D1"/>
    </row>
    <row r="2">
      <c r="A2" t="str" s="13">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4">
        <v>101</v>
      </c>
      <c r="B4"/>
      <c r="C4"/>
      <c r="D4"/>
    </row>
    <row r="5">
      <c r="A5" t="s" s="15">
        <v>102</v>
      </c>
      <c r="B5" t="str" s="12">
        <f>Procedure!D2</f>
        <v>Mise en place du poste de travail — Vérifier les DLC, peser les denrées, sélectionner le matériel nécessaire. Désinfecter le matériel et le poste de travail suivant les protocoles.</v>
      </c>
      <c r="C5"/>
      <c r="D5"/>
    </row>
    <row r="6">
      <c r="A6" t="s" s="15">
        <v>103</v>
      </c>
      <c r="B6" t="str" s="12">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104</v>
      </c>
      <c r="C7" s="6">
        <f>'Besoins'!$B$2*0.2</f>
        <v>0.2</v>
      </c>
      <c r="D7" t="s">
        <v>19</v>
      </c>
    </row>
    <row r="8">
      <c r="A8"/>
      <c r="B8" t="str">
        <f>Besoins!B19</f>
        <v>Ciboulette ciselée IQF</v>
      </c>
      <c r="C8" s="6">
        <f>Besoins!E19</f>
        <v>0.1</v>
      </c>
      <c r="D8" t="str">
        <f>Besoins!F19</f>
        <v>kg</v>
      </c>
    </row>
    <row r="9">
      <c r="A9" t="s" s="15">
        <v>105</v>
      </c>
      <c r="B9" t="str" s="12">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106</v>
      </c>
      <c r="C10" s="6">
        <f>'Besoins'!$B$2*0.72</f>
        <v>0.72</v>
      </c>
      <c r="D10" t="s">
        <v>19</v>
      </c>
    </row>
    <row r="11">
      <c r="A11" t="s" s="15">
        <v>107</v>
      </c>
      <c r="B11" t="str" s="12">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Besoins!B20</f>
        <v>Moules décoquillées cuites</v>
      </c>
      <c r="C12" s="6">
        <f>Besoins!E20</f>
        <v>15</v>
      </c>
      <c r="D12" t="str">
        <f>Besoins!F20</f>
        <v>kg</v>
      </c>
    </row>
    <row r="13">
      <c r="A13"/>
      <c r="B13" t="str">
        <f>Besoins!B16</f>
        <v>moules crues sous vide avec coquille</v>
      </c>
      <c r="C13" s="6">
        <f>Besoins!E16</f>
        <v>5</v>
      </c>
      <c r="D13" t="str">
        <f>Besoins!F16</f>
        <v>kg</v>
      </c>
    </row>
    <row r="14">
      <c r="A14" t="s" s="15">
        <v>108</v>
      </c>
      <c r="B14" t="str" s="12">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109</v>
      </c>
      <c r="C15" s="6">
        <f>'Besoins'!$B$2*10</f>
        <v>10</v>
      </c>
      <c r="D15" t="s">
        <v>15</v>
      </c>
    </row>
    <row r="16">
      <c r="A16"/>
      <c r="B16" t="s">
        <v>110</v>
      </c>
      <c r="C16" s="6">
        <f>'Besoins'!$B$2*0.1</f>
        <v>0.1</v>
      </c>
      <c r="D16" t="s">
        <v>15</v>
      </c>
    </row>
    <row r="17">
      <c r="A17"/>
      <c r="B17" t="str">
        <f>Besoins!B10</f>
        <v>Fumet de poisson concentré</v>
      </c>
      <c r="C17" s="6">
        <f>Besoins!E10</f>
        <v>0.1</v>
      </c>
      <c r="D17" t="str">
        <f>Besoins!F10</f>
        <v>kg</v>
      </c>
    </row>
    <row r="18">
      <c r="A18"/>
      <c r="B18" t="str">
        <f>Besoins!B15</f>
        <v>Crème fraîche liquide 15% MG allégée</v>
      </c>
      <c r="C18" s="6">
        <f>Besoins!E15</f>
        <v>2</v>
      </c>
      <c r="D18" t="str">
        <f>Besoins!F15</f>
        <v>lt</v>
      </c>
    </row>
    <row r="19">
      <c r="A19"/>
      <c r="B19" t="s">
        <v>111</v>
      </c>
      <c r="C19" s="6">
        <f>'Besoins'!$B$2*0.1</f>
        <v>0.1</v>
      </c>
      <c r="D19" t="s">
        <v>15</v>
      </c>
    </row>
    <row r="20">
      <c r="A20"/>
      <c r="B20" t="str">
        <f>Besoins!B18</f>
        <v>Sel fin de cuisine</v>
      </c>
      <c r="C20" s="6">
        <f>Besoins!E18</f>
        <v>0.073</v>
      </c>
      <c r="D20" t="str">
        <f>Besoins!F18</f>
        <v>kg</v>
      </c>
    </row>
    <row r="21">
      <c r="A21"/>
      <c r="B21" t="str">
        <f>Besoins!B8</f>
        <v>Poivre noir moulu</v>
      </c>
      <c r="C21" s="6">
        <f>Besoins!E8</f>
        <v>0.007</v>
      </c>
      <c r="D21" t="str">
        <f>Besoins!F8</f>
        <v>kg</v>
      </c>
    </row>
    <row r="22">
      <c r="A22" t="s" s="15">
        <v>112</v>
      </c>
      <c r="B22" t="str" s="12">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2"/>
      <c r="D22"/>
    </row>
    <row r="23">
      <c r="A23" t="s" s="15">
        <v>113</v>
      </c>
      <c r="B23" t="str" s="12">
        <f>Procedure!D8</f>
        <v>Servir — Servir les moules sauce poulette à l'assiette ou bien dans un plat sabot. Décorer avec deux moules « pleine eau » avec leurs coquilles. Napper de sauce et saupoudrer de ciboulette et de persil hachés.</v>
      </c>
      <c r="C23"/>
      <c r="D23"/>
    </row>
    <row r="24">
      <c r="A24"/>
      <c r="B24"/>
      <c r="C24"/>
      <c r="D24"/>
    </row>
    <row r="25">
      <c r="A25" t="s" s="14">
        <v>114</v>
      </c>
      <c r="B25"/>
      <c r="C25"/>
      <c r="D25"/>
    </row>
    <row r="26">
      <c r="A26" t="s" s="15">
        <v>102</v>
      </c>
      <c r="B26" t="str" s="12">
        <f>"[DISSOUDRE] "&amp;Procedure!D9</f>
        <v>[DISSOUDRE] Délayer la poudre dans l'eau froide en fouettant, puis porter à ébullition en remuant régulièrement.</v>
      </c>
      <c r="C26"/>
      <c r="D26"/>
    </row>
    <row r="27">
      <c r="A27"/>
      <c r="B27" t="s">
        <v>115</v>
      </c>
      <c r="C27" s="6">
        <f>'Besoins'!$B$2*9.85</f>
        <v>9.85</v>
      </c>
      <c r="D27" t="s">
        <v>15</v>
      </c>
    </row>
    <row r="28">
      <c r="A28"/>
      <c r="B28" t="str">
        <f>Besoins!B11</f>
        <v>Fumet de Poisson déshydraté (Knorr Professional)</v>
      </c>
      <c r="C28" s="6">
        <f>Besoins!E11</f>
        <v>0.15</v>
      </c>
      <c r="D28" t="str">
        <f>Besoins!F11</f>
        <v>kg</v>
      </c>
    </row>
    <row r="29">
      <c r="A29"/>
      <c r="B29"/>
      <c r="C29"/>
      <c r="D29"/>
    </row>
    <row r="30">
      <c r="A30" t="s" s="14">
        <v>116</v>
      </c>
      <c r="B30"/>
      <c r="C30"/>
      <c r="D30"/>
    </row>
    <row r="31">
      <c r="A31" t="s" s="15">
        <v>102</v>
      </c>
      <c r="B31" t="str" s="12">
        <f>Procedure!D10</f>
        <v>Délayer la poudre dans l'eau froide en fouettant, puis porter à ébullition en remuant régulièrement.</v>
      </c>
      <c r="C31"/>
      <c r="D31"/>
    </row>
    <row r="32">
      <c r="A32"/>
      <c r="B32" t="s">
        <v>115</v>
      </c>
      <c r="C32" s="6">
        <f>'Besoins'!$B$2*0.0871</f>
        <v>0.0871</v>
      </c>
      <c r="D32" t="s">
        <v>15</v>
      </c>
    </row>
    <row r="33">
      <c r="A33"/>
      <c r="B33" t="str">
        <f>Besoins!B12</f>
        <v>Sauce Champignon déshydratée (Knorr Professional)</v>
      </c>
      <c r="C33" s="6">
        <f>Besoins!E12</f>
        <v>0.0129</v>
      </c>
      <c r="D33" t="str">
        <f>Besoins!F12</f>
        <v>kg</v>
      </c>
    </row>
    <row r="34">
      <c r="A34"/>
      <c r="B34"/>
      <c r="C34"/>
      <c r="D34"/>
    </row>
    <row r="35">
      <c r="A35" t="s" s="14">
        <v>117</v>
      </c>
      <c r="B35"/>
      <c r="C35"/>
      <c r="D35"/>
    </row>
    <row r="36">
      <c r="A36" t="s" s="15">
        <v>102</v>
      </c>
      <c r="B36" t="str" s="12">
        <f>"[METTRE EN PLACE] "&amp;Procedure!D11</f>
        <v>[METTRE EN PLACE] Mettre en place le poste de travail — Peser, mesurer, contrôler les denrées. Tamiser la farine. Découper le beurre en parcelles.</v>
      </c>
      <c r="C36"/>
      <c r="D36"/>
    </row>
    <row r="37">
      <c r="A37"/>
      <c r="B37" t="str">
        <f>Besoins!B14</f>
        <v>Beurre de cuisine bloc 10 kg</v>
      </c>
      <c r="C37" s="6">
        <f>Besoins!E14</f>
        <v>0.36</v>
      </c>
      <c r="D37" t="str">
        <f>Besoins!F14</f>
        <v>kg</v>
      </c>
    </row>
    <row r="38">
      <c r="A38"/>
      <c r="B38" t="str">
        <f>Besoins!B9</f>
        <v>Farine de blé T55</v>
      </c>
      <c r="C38" s="6">
        <f>Besoins!E9</f>
        <v>0.36</v>
      </c>
      <c r="D38" t="str">
        <f>Besoins!F9</f>
        <v>kg</v>
      </c>
    </row>
    <row r="39">
      <c r="A39" t="s" s="15">
        <v>103</v>
      </c>
      <c r="B39" t="str" s="12">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5">
        <v>105</v>
      </c>
      <c r="B40" t="str" s="12">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6">
        <f>"ℹ "&amp;Procedure!E13</f>
        <v>ℹ</v>
      </c>
      <c r="C41"/>
      <c r="D41"/>
    </row>
    <row r="42">
      <c r="A42" t="s" s="15">
        <v>107</v>
      </c>
      <c r="B42" t="str" s="12">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7">
        <v>118</v>
      </c>
      <c r="B44"/>
      <c r="C44"/>
      <c r="D44"/>
    </row>
  </sheetData>
  <sheetProtection sheet="1" formatRows="0" formatColumns="0"/>
  <mergeCells count="21">
    <mergeCell ref="A1:D1"/>
    <mergeCell ref="A2:D2"/>
    <mergeCell ref="A4:D4"/>
    <mergeCell ref="B5:D5"/>
    <mergeCell ref="B6:D6"/>
    <mergeCell ref="B9:D9"/>
    <mergeCell ref="B11:D11"/>
    <mergeCell ref="B14:D14"/>
    <mergeCell ref="B22:D22"/>
    <mergeCell ref="B23:D23"/>
    <mergeCell ref="A25:D25"/>
    <mergeCell ref="B26:D26"/>
    <mergeCell ref="A30:D30"/>
    <mergeCell ref="B31:D31"/>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2026-10-31T01:19:10Z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2026-10-31T01:19:10Z</dcterms:modified>
  <cp:revision>1</cp:revision>
</cp:coreProperties>
</file>