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<sst xmlns="http://schemas.openxmlformats.org/spreadsheetml/2006/main" count="114" uniqueCount="114">
  <si>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</si>
  <si>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</si>
  <si>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</si>
  <si>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</si>
  <si>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</si>
  <si>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</si>
  <si>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</si>
  <si>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</si>
  <si>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</si>
  <si>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</si>
  <si>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</si>
  <si>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</si>
  <si>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</si>
  <si>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</si>
  <si>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</si>
  <si>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</si>
  <si>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00001743</t>
  </si>
  <si>
    <t>farine de blé tamisée type 55</t>
  </si>
  <si>
    <t>Épicerie salée</t>
  </si>
  <si>
    <t>EPI-POIVRE-NOIR</t>
  </si>
  <si>
    <t>Poivre noir moulu</t>
  </si>
  <si>
    <t>Épices en poudre et graines</t>
  </si>
  <si>
    <t>kg</t>
  </si>
  <si>
    <t>FOND-POISS-CONC</t>
  </si>
  <si>
    <t>Fumet de poisson concentré</t>
  </si>
  <si>
    <t>Fonds concentrés et extraits</t>
  </si>
  <si>
    <t>KNORR-FUMET-POIS</t>
  </si>
  <si>
    <t>Fumet de Poisson déshydraté (Knorr Professional)</t>
  </si>
  <si>
    <t>Fonds déshydratés et poudres</t>
  </si>
  <si>
    <t>KNORR-SC-CHAMPI</t>
  </si>
  <si>
    <t>Sauce Champignon déshydratée (Knorr Professional)</t>
  </si>
  <si>
    <t>BEU-CUISINE</t>
  </si>
  <si>
    <t>Beurre de cuisine bloc 10 kg</t>
  </si>
  <si>
    <t>Beurres et margarines</t>
  </si>
  <si>
    <t>CRE-FRAICHE-LI</t>
  </si>
  <si>
    <t>Crème fraîche liquide 15% MG allégée</t>
  </si>
  <si>
    <t>Crèmes fraîches et laitières</t>
  </si>
  <si>
    <t>00002293</t>
  </si>
  <si>
    <t>moules crues sous vide avec coquille</t>
  </si>
  <si>
    <t>Légumes feuilles</t>
  </si>
  <si>
    <t>RNM6520160</t>
  </si>
  <si>
    <t>PERSIL simple France botte</t>
  </si>
  <si>
    <t>Légumes</t>
  </si>
  <si>
    <t>bte</t>
  </si>
  <si>
    <t>SEL-FIN</t>
  </si>
  <si>
    <t>Sel fin de cuisine</t>
  </si>
  <si>
    <t>Sels et condiments de base</t>
  </si>
  <si>
    <t>RNMS00814</t>
  </si>
  <si>
    <t>Ciboulette ciselée IQF</t>
  </si>
  <si>
    <t>Légumes surgelés</t>
  </si>
  <si>
    <t>RNMS00533</t>
  </si>
  <si>
    <t>Moules décoquillées cuites</t>
  </si>
  <si>
    <t>Poissons et fruits de mer surgelés</t>
  </si>
  <si>
    <t>Total</t>
  </si>
  <si>
    <t>Recette</t>
  </si>
  <si>
    <t>#</t>
  </si>
  <si>
    <t>Verbe</t>
  </si>
  <si>
    <t>Étape</t>
  </si>
  <si>
    <t>Précision technique</t>
  </si>
  <si>
    <t>Durée</t>
  </si>
  <si>
    <t>TIMBALE DE MOULES SAUCE POULETTE</t>
  </si>
  <si>
    <t>Fumet de poisson reconstitue (collectivite)</t>
  </si>
  <si>
    <t>DISSOUDRE</t>
  </si>
  <si>
    <t>Délayer la poudre dans l'eau froide en fouettant, puis porter à ébullition en remuant régulièrement.</t>
  </si>
  <si>
    <t>Sauce champignon reconstituée (collectivité)</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</si>
  <si>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</si>
  <si>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</si>
  <si>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</si>
  <si>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</si>
  <si>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</si>
  <si>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</si>
  <si>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</si>
  <si>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</si>
  <si>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</si>
  <si>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</si>
  <si>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</si>
  <si>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</si>
  <si>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</si>
  <si>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Moules décoquillées cuites</t>
  </si>
  <si>
    <t>matiere</t>
  </si>
  <si>
    <t xml:space="preserve">    ↳ moules crues sous vide avec coquille</t>
  </si>
  <si>
    <t xml:space="preserve">    ↳ Fumet de poisson reconstitue (collectivite)</t>
  </si>
  <si>
    <t xml:space="preserve">        ↳ EAU</t>
  </si>
  <si>
    <t xml:space="preserve">        ↳ Fumet de Poisson déshydraté (Knorr Professional)</t>
  </si>
  <si>
    <t xml:space="preserve">    ↳ Sauce champignon reconstituée (collectivité)</t>
  </si>
  <si>
    <t xml:space="preserve">        ↳ Sauce Champignon déshydratée (Knorr Professional)</t>
  </si>
  <si>
    <t xml:space="preserve">    ↳ Fumet de poisson concentré</t>
  </si>
  <si>
    <t xml:space="preserve">    ↳ Crème fraîche liquide 15% MG allégée</t>
  </si>
  <si>
    <t xml:space="preserve">    ↳ Roux Blanc</t>
  </si>
  <si>
    <t xml:space="preserve">        ↳ Beurre de cuisine bloc 10 kg</t>
  </si>
  <si>
    <t xml:space="preserve">        ↳ farine de blé tamisée type 55</t>
  </si>
  <si>
    <t xml:space="preserve">    ↳ Sel fin de cuisine</t>
  </si>
  <si>
    <t xml:space="preserve">    ↳ Poivre noir moulu</t>
  </si>
  <si>
    <t xml:space="preserve">    ↳ PERSIL PLAT (KG) (conv.)</t>
  </si>
  <si>
    <t>conversion</t>
  </si>
  <si>
    <t xml:space="preserve">    ↳ Ciboulette ciselée IQF</t>
  </si>
  <si>
    <t>Fiche technique — TIMBALE DE MOULES SAUCE POULETTE</t>
  </si>
  <si>
    <t>TIMBALE DE MOULES SAUCE POULETTE  GRO_CDC_078</t>
  </si>
  <si>
    <t>1.</t>
  </si>
  <si>
    <t>2.</t>
  </si>
  <si>
    <t xml:space="preserve">    PERSIL PLAT (KG) (conv.)</t>
  </si>
  <si>
    <t>3.</t>
  </si>
  <si>
    <t xml:space="preserve">    Roux Blanc</t>
  </si>
  <si>
    <t>4.</t>
  </si>
  <si>
    <t>5.</t>
  </si>
  <si>
    <t xml:space="preserve">    Fumet de poisson reconstitue (collectivite)</t>
  </si>
  <si>
    <t xml:space="preserve">    Sauce champignon reconstituée (collectivité)</t>
  </si>
  <si>
    <t>6.</t>
  </si>
  <si>
    <t>7.</t>
  </si>
  <si>
    <t>↳ Fumet de poisson reconstitue (collectivite)  GRO-FUMET-POISS</t>
  </si>
  <si>
    <t xml:space="preserve">    EAU</t>
  </si>
  <si>
    <t>↳ Sauce champignon reconstituée (collectivité)  GRO-SC-CHAMPI-KN</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</si>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</sst>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9.9371</v>
      </c>
      <c r="E7" s="6">
        <f>D7*$B$2</f>
        <v>9.9371</v>
      </c>
      <c r="F7" t="s">
        <v>15</v>
      </c>
      <c r="G7" s="9">
        <f>E7*0.003</f>
        <v>0.029811</v>
      </c>
    </row>
    <row r="8">
      <c r="A8" t="s" s="8">
        <v>16</v>
      </c>
      <c r="B8" t="s">
        <v>17</v>
      </c>
      <c r="C8" t="s">
        <v>18</v>
      </c>
      <c r="D8" s="4">
        <v>0.36</v>
      </c>
      <c r="E8" s="6">
        <f>D8*$B$2</f>
        <v>0.36</v>
      </c>
      <c r="F8" t="s">
        <v>3</v>
      </c>
      <c r="G8" s="9">
        <f>E8*0</f>
        <v>0</v>
      </c>
    </row>
    <row r="9">
      <c r="A9" t="s">
        <v>19</v>
      </c>
      <c r="B9" t="s">
        <v>20</v>
      </c>
      <c r="C9" t="s">
        <v>21</v>
      </c>
      <c r="D9" s="4">
        <v>0.007</v>
      </c>
      <c r="E9" s="6">
        <f>D9*$B$2</f>
        <v>0.007</v>
      </c>
      <c r="F9" t="s">
        <v>22</v>
      </c>
      <c r="G9" s="9">
        <f>E9*12.5</f>
        <v>0.0875</v>
      </c>
    </row>
    <row r="10">
      <c r="A10" t="s">
        <v>23</v>
      </c>
      <c r="B10" t="s">
        <v>24</v>
      </c>
      <c r="C10" t="s">
        <v>25</v>
      </c>
      <c r="D10" s="4">
        <v>0.1</v>
      </c>
      <c r="E10" s="6">
        <f>D10*$B$2</f>
        <v>0.1</v>
      </c>
      <c r="F10" t="s">
        <v>22</v>
      </c>
      <c r="G10" s="9">
        <f>E10*30</f>
        <v>3</v>
      </c>
    </row>
    <row r="11">
      <c r="A11" t="s">
        <v>26</v>
      </c>
      <c r="B11" t="s">
        <v>27</v>
      </c>
      <c r="C11" t="s">
        <v>28</v>
      </c>
      <c r="D11" s="4">
        <v>0.15</v>
      </c>
      <c r="E11" s="6">
        <f>D11*$B$2</f>
        <v>0.15</v>
      </c>
      <c r="F11" t="s">
        <v>22</v>
      </c>
      <c r="G11" s="9">
        <f>E11*0</f>
        <v>0</v>
      </c>
    </row>
    <row r="12">
      <c r="A12" t="s">
        <v>29</v>
      </c>
      <c r="B12" t="s">
        <v>30</v>
      </c>
      <c r="C12" t="s">
        <v>28</v>
      </c>
      <c r="D12" s="4">
        <v>0.0129</v>
      </c>
      <c r="E12" s="6">
        <f>D12*$B$2</f>
        <v>0.0129</v>
      </c>
      <c r="F12" t="s">
        <v>22</v>
      </c>
      <c r="G12" s="9">
        <f>E12*6.82</f>
        <v>0.087978</v>
      </c>
    </row>
    <row r="13">
      <c r="A13" t="s">
        <v>31</v>
      </c>
      <c r="B13" t="s">
        <v>32</v>
      </c>
      <c r="C13" t="s">
        <v>33</v>
      </c>
      <c r="D13" s="4">
        <v>0.36</v>
      </c>
      <c r="E13" s="6">
        <f>D13*$B$2</f>
        <v>0.36</v>
      </c>
      <c r="F13" t="s">
        <v>22</v>
      </c>
      <c r="G13" s="9">
        <f>E13*4.9</f>
        <v>1.764</v>
      </c>
    </row>
    <row r="14">
      <c r="A14" t="s">
        <v>34</v>
      </c>
      <c r="B14" t="s">
        <v>35</v>
      </c>
      <c r="C14" t="s">
        <v>36</v>
      </c>
      <c r="D14" s="4">
        <v>2</v>
      </c>
      <c r="E14" s="6">
        <f>D14*$B$2</f>
        <v>2</v>
      </c>
      <c r="F14" t="s">
        <v>15</v>
      </c>
      <c r="G14" s="9">
        <f>E14*2.2</f>
        <v>4.4</v>
      </c>
    </row>
    <row r="15">
      <c r="A15" t="s" s="8">
        <v>37</v>
      </c>
      <c r="B15" t="s">
        <v>38</v>
      </c>
      <c r="C15" t="s">
        <v>39</v>
      </c>
      <c r="D15" s="4">
        <v>5</v>
      </c>
      <c r="E15" s="6">
        <f>D15*$B$2</f>
        <v>5</v>
      </c>
      <c r="F15" t="s">
        <v>22</v>
      </c>
      <c r="G15" s="9">
        <f>E15*0</f>
        <v>0</v>
      </c>
    </row>
    <row r="16">
      <c r="A16" t="s">
        <v>40</v>
      </c>
      <c r="B16" t="s">
        <v>41</v>
      </c>
      <c r="C16" t="s">
        <v>42</v>
      </c>
      <c r="D16" s="4">
        <v>2</v>
      </c>
      <c r="E16" s="6">
        <f>D16*$B$2</f>
        <v>2</v>
      </c>
      <c r="F16" t="s">
        <v>43</v>
      </c>
      <c r="G16" s="9">
        <f>E16*4.5</f>
        <v>9</v>
      </c>
    </row>
    <row r="17">
      <c r="A17" t="s">
        <v>44</v>
      </c>
      <c r="B17" t="s">
        <v>45</v>
      </c>
      <c r="C17" t="s">
        <v>46</v>
      </c>
      <c r="D17" s="4">
        <v>0.073</v>
      </c>
      <c r="E17" s="6">
        <f>D17*$B$2</f>
        <v>0.073</v>
      </c>
      <c r="F17" t="s">
        <v>22</v>
      </c>
      <c r="G17" s="9">
        <f>E17*0.35</f>
        <v>0.02555</v>
      </c>
    </row>
    <row r="18">
      <c r="A18" t="s">
        <v>47</v>
      </c>
      <c r="B18" t="s">
        <v>48</v>
      </c>
      <c r="C18" t="s">
        <v>49</v>
      </c>
      <c r="D18" s="4">
        <v>0.1</v>
      </c>
      <c r="E18" s="6">
        <f>D18*$B$2</f>
        <v>0.1</v>
      </c>
      <c r="F18" t="s">
        <v>22</v>
      </c>
      <c r="G18" s="9">
        <f>E18*11.34</f>
        <v>1.134</v>
      </c>
    </row>
    <row r="19">
      <c r="A19" t="s">
        <v>50</v>
      </c>
      <c r="B19" t="s">
        <v>51</v>
      </c>
      <c r="C19" t="s">
        <v>52</v>
      </c>
      <c r="D19" s="4">
        <v>15</v>
      </c>
      <c r="E19" s="6">
        <f>D19*$B$2</f>
        <v>15</v>
      </c>
      <c r="F19" t="s">
        <v>22</v>
      </c>
      <c r="G19" s="9">
        <f>E19*11.4</f>
        <v>171</v>
      </c>
    </row>
    <row r="20">
      <c r="A20"/>
      <c r="B20"/>
      <c r="C20"/>
      <c r="D20"/>
      <c r="E20"/>
      <c r="F20" t="s" s="10">
        <v>53</v>
      </c>
      <c r="G20" s="11">
        <f>SUM(G7:G19)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54</v>
      </c>
      <c r="B1" t="s" s="7">
        <v>55</v>
      </c>
      <c r="C1" t="s" s="7">
        <v>56</v>
      </c>
      <c r="D1" t="s" s="7">
        <v>57</v>
      </c>
      <c r="E1" t="s" s="7">
        <v>58</v>
      </c>
      <c r="F1" t="s" s="7">
        <v>59</v>
      </c>
    </row>
    <row r="2">
      <c r="A2" t="s">
        <v>60</v>
      </c>
      <c r="B2">
        <v>1</v>
      </c>
      <c r="C2"/>
      <c r="D2" t="inlineStr" s="12">
        <is>
          <t>Mise en place du poste de travail — Vérifier les DLC, peser les denrées, sélectionner le matériel nécessaire. Désinfecter le matériel et le poste de travail suivant les protocoles.</t>
        </is>
      </c>
      <c r="E2" t="s" s="12"/>
      <c r="F2"/>
    </row>
    <row r="3">
      <c r="A3" t="s">
        <v>60</v>
      </c>
      <c r="B3">
        <v>2</v>
      </c>
      <c r="C3"/>
      <c r="D3" t="inlineStr" s="12">
        <is>
          <t>Préparations préliminaires — Déconditionner les moules décortiquées suivant la procédure. Réserver au froid dans 4 bacs GN 1/1 H 100 perforés en prévision de leur cuisson. Déconditionner les moules « pleine eau » suivant la procédure dans deux bacs GN 1/1 H 100 perforés doublés de bacs GN 1/1 H 100 pleins afin de récupérer le jus des moules lors de la cuisson. Laver, désinfecter suivant la procédure le persil et la ciboulette. Au cutter, hacher le persil. Réserver au froid dans une calotte filmée. Ciseler la ciboulette. Réserver au froid dans une calotte filmée.</t>
        </is>
      </c>
      <c r="E3" t="s" s="12"/>
      <c r="F3"/>
    </row>
    <row r="4">
      <c r="A4" t="s">
        <v>60</v>
      </c>
      <c r="B4">
        <v>3</v>
      </c>
      <c r="C4"/>
      <c r="D4" t="inlineStr" s="12">
        <is>
          <t>Confectionner le roux — Dans un rondeau, faire fondre le beurre. Ajouter la farine. Mélanger au fouet. Laisser cuire sans coloration. Au terme de la cuisson, le roux blanchit et devient mousseux. Laisser refroidir dans le rondeau qui servira ultérieurement à la confection de la sauce.</t>
        </is>
      </c>
      <c r="E4" t="s" s="12"/>
      <c r="F4"/>
    </row>
    <row r="5">
      <c r="A5" t="s">
        <v>60</v>
      </c>
      <c r="B5">
        <v>4</v>
      </c>
      <c r="C5"/>
      <c r="D5" t="inlineStr" s="12">
        <is>
          <t>Cuire les moules — Préchauffer le four sur la position vapeur. Étager les bacs de moules décortiquées et de moules « pleine eau » sur l'échelle de cuisson. Enfourner. Passer 5 minutes au four vapeur. Réserver les moules décortiquées dans 5 bacs GN 1/1 H 65. Récupérer le jus des moules « pleine eau » dans une calotte. Filmer et réserver les moules « pleine eau » au chaud.</t>
        </is>
      </c>
      <c r="E5" t="s" s="12"/>
      <c r="F5"/>
    </row>
    <row r="6">
      <c r="A6" t="s">
        <v>60</v>
      </c>
      <c r="B6">
        <v>5</v>
      </c>
      <c r="C6"/>
      <c r="D6" t="inlineStr" s="12">
        <is>
          <t>Confectionner la sauce — Dans un rondeau, réaliser le fumet de poisson à partir de fond déshydraté en se reportant aux recommandations du fabricant. Porter à ébullition. Verser le fumet bouillant sur le roux froid. Mélanger au fouet. Ajouter le jus de moules. Porter à ébullition puis laisser cuire le velouté de poisson à feu doux. Dépouiller la surface du velouté. Renforcer le goût en ajoutant le concentré de champignons et le concentré de poisson. Saler et poivrer. Vérifier l'assaisonnement. Ajouter la crème fraîche. Monter la sauce au mixeur. Ajouter 10cL de jus de citron. Émulsionner de nouveau la sauce au mixeur pour la rendre moussante et onctueuse. Réserver au chaud en attente d'utilisation.</t>
        </is>
      </c>
      <c r="E6" t="s" s="12"/>
      <c r="F6"/>
    </row>
    <row r="7">
      <c r="A7" t="s">
        <v>60</v>
      </c>
      <c r="B7">
        <v>6</v>
      </c>
      <c r="C7"/>
      <c r="D7" t="inlineStr" s="12">
        <is>
          <t>Terminer la préparation — Répartir la sauce poulette sur les 4 bacs garnis de moules. Agiter les bacs d'un mouvement circulaire de façon à lier les éléments ensemble. Respecter la procédure de fin de cuisson. Filmer pour éviter de tamponner la surface de la préparation. Stocker en armoire chaude et maintenir la température à cœur à +63°C en attente de consommation.</t>
        </is>
      </c>
      <c r="E7" t="s" s="12"/>
      <c r="F7"/>
    </row>
    <row r="8">
      <c r="A8" t="s">
        <v>60</v>
      </c>
      <c r="B8">
        <v>7</v>
      </c>
      <c r="C8"/>
      <c r="D8" t="inlineStr" s="12">
        <is>
          <t>Servir — Servir les moules sauce poulette à l'assiette ou bien dans un plat sabot. Décorer avec deux moules « pleine eau » avec leurs coquilles. Napper de sauce et saupoudrer de ciboulette et de persil hachés.</t>
        </is>
      </c>
      <c r="E8" t="s" s="12"/>
      <c r="F8"/>
    </row>
    <row r="9">
      <c r="A9" t="s">
        <v>61</v>
      </c>
      <c r="B9">
        <v>1</v>
      </c>
      <c r="C9" t="s">
        <v>62</v>
      </c>
      <c r="D9" t="s" s="12">
        <v>63</v>
      </c>
      <c r="E9" t="s" s="12"/>
      <c r="F9"/>
    </row>
    <row r="10">
      <c r="A10" t="s">
        <v>64</v>
      </c>
      <c r="B10">
        <v>1</v>
      </c>
      <c r="C10"/>
      <c r="D10" t="s" s="12">
        <v>63</v>
      </c>
      <c r="E10" t="s" s="12"/>
      <c r="F10"/>
    </row>
    <row r="11">
      <c r="A11" t="s">
        <v>65</v>
      </c>
      <c r="B11">
        <v>1</v>
      </c>
      <c r="C11" t="s">
        <v>66</v>
      </c>
      <c r="D11" t="s" s="12">
        <v>67</v>
      </c>
      <c r="E11" t="s" s="12"/>
      <c r="F11"/>
    </row>
    <row r="12">
      <c r="A12" t="s">
        <v>65</v>
      </c>
      <c r="B12">
        <v>2</v>
      </c>
      <c r="C12" t="s">
        <v>68</v>
      </c>
      <c r="D12"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2" t="s" s="12"/>
      <c r="F12"/>
    </row>
    <row r="13">
      <c r="A13" t="s">
        <v>65</v>
      </c>
      <c r="B13">
        <v>3</v>
      </c>
      <c r="C13" t="s">
        <v>69</v>
      </c>
      <c r="D13" t="inlineStr" s="12">
        <is>
          <t>Cuire le roux blanc — Cuire très doucement à feu réduit sans arrêter de mélanger. Arrêter la cuisson lorsqu'il blanchit et devient mousseux — on dit alors qu'il « fleurit ».</t>
        </is>
      </c>
      <c r="E13" t="s" s="12">
        <v>70</v>
      </c>
      <c r="F13"/>
    </row>
    <row r="14">
      <c r="A14" t="s">
        <v>65</v>
      </c>
      <c r="B14">
        <v>4</v>
      </c>
      <c r="C14" t="s">
        <v>71</v>
      </c>
      <c r="D14" t="s" s="12">
        <v>72</v>
      </c>
      <c r="E14" t="s" s="12"/>
      <c r="F14"/>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73</v>
      </c>
      <c r="B1" t="s" s="7">
        <v>74</v>
      </c>
      <c r="C1" t="s" s="7">
        <v>75</v>
      </c>
      <c r="D1" t="s" s="7">
        <v>76</v>
      </c>
      <c r="E1" t="s" s="7">
        <v>10</v>
      </c>
    </row>
    <row r="2">
      <c r="A2">
        <v>0</v>
      </c>
      <c r="B2" t="s">
        <v>60</v>
      </c>
      <c r="C2" t="s">
        <v>77</v>
      </c>
      <c r="D2" s="6">
        <f>'Besoins'!$B$2*100</f>
        <v>100</v>
      </c>
      <c r="E2" t="s">
        <v>3</v>
      </c>
    </row>
    <row r="3">
      <c r="A3">
        <v>1</v>
      </c>
      <c r="B3" t="s">
        <v>78</v>
      </c>
      <c r="C3" t="s">
        <v>79</v>
      </c>
      <c r="D3" s="6">
        <f>'Besoins'!$B$2*15</f>
        <v>15</v>
      </c>
      <c r="E3" t="s">
        <v>22</v>
      </c>
    </row>
    <row r="4">
      <c r="A4">
        <v>1</v>
      </c>
      <c r="B4" t="s">
        <v>80</v>
      </c>
      <c r="C4" t="s">
        <v>79</v>
      </c>
      <c r="D4" s="6">
        <f>'Besoins'!$B$2*5</f>
        <v>5</v>
      </c>
      <c r="E4" t="s">
        <v>22</v>
      </c>
    </row>
    <row r="5">
      <c r="A5">
        <v>1</v>
      </c>
      <c r="B5" t="s">
        <v>81</v>
      </c>
      <c r="C5" t="s">
        <v>77</v>
      </c>
      <c r="D5" s="6">
        <f>'Besoins'!$B$2*10</f>
        <v>10</v>
      </c>
      <c r="E5" t="s">
        <v>15</v>
      </c>
    </row>
    <row r="6">
      <c r="A6">
        <v>2</v>
      </c>
      <c r="B6" t="s">
        <v>82</v>
      </c>
      <c r="C6" t="s">
        <v>79</v>
      </c>
      <c r="D6" s="6">
        <f>'Besoins'!$B$2*9.85</f>
        <v>9.85</v>
      </c>
      <c r="E6" t="s">
        <v>15</v>
      </c>
    </row>
    <row r="7">
      <c r="A7">
        <v>2</v>
      </c>
      <c r="B7" t="s">
        <v>83</v>
      </c>
      <c r="C7" t="s">
        <v>79</v>
      </c>
      <c r="D7" s="6">
        <f>'Besoins'!$B$2*0.15</f>
        <v>0.15</v>
      </c>
      <c r="E7" t="s">
        <v>22</v>
      </c>
    </row>
    <row r="8">
      <c r="A8">
        <v>1</v>
      </c>
      <c r="B8" t="s">
        <v>84</v>
      </c>
      <c r="C8" t="s">
        <v>77</v>
      </c>
      <c r="D8" s="6">
        <f>'Besoins'!$B$2*0.1</f>
        <v>0.1</v>
      </c>
      <c r="E8" t="s">
        <v>15</v>
      </c>
    </row>
    <row r="9">
      <c r="A9">
        <v>2</v>
      </c>
      <c r="B9" t="s">
        <v>82</v>
      </c>
      <c r="C9" t="s">
        <v>79</v>
      </c>
      <c r="D9" s="6">
        <f>'Besoins'!$B$2*0.0871</f>
        <v>0.0871</v>
      </c>
      <c r="E9" t="s">
        <v>15</v>
      </c>
    </row>
    <row r="10">
      <c r="A10">
        <v>2</v>
      </c>
      <c r="B10" t="s">
        <v>85</v>
      </c>
      <c r="C10" t="s">
        <v>79</v>
      </c>
      <c r="D10" s="6">
        <f>'Besoins'!$B$2*0.0129</f>
        <v>0.0129</v>
      </c>
      <c r="E10" t="s">
        <v>22</v>
      </c>
    </row>
    <row r="11">
      <c r="A11">
        <v>1</v>
      </c>
      <c r="B11" t="s">
        <v>86</v>
      </c>
      <c r="C11" t="s">
        <v>79</v>
      </c>
      <c r="D11" s="6">
        <f>'Besoins'!$B$2*0.1</f>
        <v>0.1</v>
      </c>
      <c r="E11" t="s">
        <v>22</v>
      </c>
    </row>
    <row r="12">
      <c r="A12">
        <v>1</v>
      </c>
      <c r="B12" t="s">
        <v>87</v>
      </c>
      <c r="C12" t="s">
        <v>79</v>
      </c>
      <c r="D12" s="6">
        <f>'Besoins'!$B$2*2</f>
        <v>2</v>
      </c>
      <c r="E12" t="s">
        <v>15</v>
      </c>
    </row>
    <row r="13">
      <c r="A13">
        <v>1</v>
      </c>
      <c r="B13" t="s">
        <v>88</v>
      </c>
      <c r="C13" t="s">
        <v>77</v>
      </c>
      <c r="D13" s="6">
        <f>'Besoins'!$B$2*0.72</f>
        <v>0.72</v>
      </c>
      <c r="E13" t="s">
        <v>22</v>
      </c>
    </row>
    <row r="14">
      <c r="A14">
        <v>2</v>
      </c>
      <c r="B14" t="s">
        <v>89</v>
      </c>
      <c r="C14" t="s">
        <v>79</v>
      </c>
      <c r="D14" s="6">
        <f>'Besoins'!$B$2*0.36</f>
        <v>0.36</v>
      </c>
      <c r="E14" t="s">
        <v>22</v>
      </c>
    </row>
    <row r="15">
      <c r="A15">
        <v>2</v>
      </c>
      <c r="B15" t="s">
        <v>90</v>
      </c>
      <c r="C15" t="s">
        <v>79</v>
      </c>
      <c r="D15" s="6">
        <f>'Besoins'!$B$2*0.36</f>
        <v>0.36</v>
      </c>
      <c r="E15" t="s">
        <v>22</v>
      </c>
    </row>
    <row r="16">
      <c r="A16">
        <v>1</v>
      </c>
      <c r="B16" t="s">
        <v>91</v>
      </c>
      <c r="C16" t="s">
        <v>79</v>
      </c>
      <c r="D16" s="6">
        <f>'Besoins'!$B$2*0.073</f>
        <v>0.073</v>
      </c>
      <c r="E16" t="s">
        <v>22</v>
      </c>
    </row>
    <row r="17">
      <c r="A17">
        <v>1</v>
      </c>
      <c r="B17" t="s">
        <v>92</v>
      </c>
      <c r="C17" t="s">
        <v>79</v>
      </c>
      <c r="D17" s="6">
        <f>'Besoins'!$B$2*0.007</f>
        <v>0.007</v>
      </c>
      <c r="E17" t="s">
        <v>22</v>
      </c>
    </row>
    <row r="18">
      <c r="A18">
        <v>1</v>
      </c>
      <c r="B18" t="s">
        <v>93</v>
      </c>
      <c r="C18" t="s">
        <v>94</v>
      </c>
      <c r="D18" s="6">
        <f>'Besoins'!$B$2*0.2</f>
        <v>0.2</v>
      </c>
      <c r="E18" t="s">
        <v>22</v>
      </c>
    </row>
    <row r="19">
      <c r="A19">
        <v>1</v>
      </c>
      <c r="B19" t="s">
        <v>95</v>
      </c>
      <c r="C19" t="s">
        <v>79</v>
      </c>
      <c r="D19" s="6">
        <f>'Besoins'!$B$2*0.1</f>
        <v>0.1</v>
      </c>
      <c r="E19"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5"/>
  <cols>
    <col min="1" max="1" width="22" customWidth="1"/>
    <col min="2" max="2" width="52" customWidth="1"/>
    <col min="3" max="3" width="14" customWidth="1"/>
    <col min="4" max="4" width="10" customWidth="1"/>
  </cols>
  <sheetData>
    <row r="1" customHeight="1" ht="24">
      <c r="A1" t="s" s="2">
        <v>96</v>
      </c>
      <c r="B1"/>
      <c r="C1"/>
      <c r="D1"/>
    </row>
    <row r="2">
      <c r="A2" t="str" s="13">
        <f>"GRO_CDC_078 · GRO.POISSONS · référence : "&amp;Besoins!B3&amp;" "&amp;Besoins!C3&amp;" · multiplicateur réglable sur la feuille ""Besoins"""</f>
        <v>GRO_CDC_078 · GRO.POISSONS · référence : 100 pc · multiplicateur réglable sur la feuille </v>
      </c>
      <c r="B2"/>
      <c r="C2"/>
      <c r="D2"/>
    </row>
    <row r="3">
      <c r="A3"/>
      <c r="B3"/>
      <c r="C3"/>
      <c r="D3"/>
    </row>
    <row r="4">
      <c r="A4" t="s" s="14">
        <v>97</v>
      </c>
      <c r="B4"/>
      <c r="C4"/>
      <c r="D4"/>
    </row>
    <row r="5">
      <c r="A5" t="s" s="15">
        <v>98</v>
      </c>
      <c r="B5" t="str" s="12">
        <f>Procedure!D2</f>
        <v>Mise en place du poste de travail — Vérifier les DLC, peser les denrées, sélectionner le matériel nécessaire. Désinfecter le matériel et le poste de travail suivant les protocoles.</v>
      </c>
      <c r="C5"/>
      <c r="D5"/>
    </row>
    <row r="6">
      <c r="A6" t="s" s="15">
        <v>99</v>
      </c>
      <c r="B6" t="str" s="12">
        <f>Procedure!D3</f>
        <v>Préparations préliminaires — Déconditionner les moules décortiquées suivant la procédure. Réserver au froid dans 4 bacs GN 1/1 H 100 perforés en prévision de leur cuisson. Déconditionner les moules « pleine eau » suivant la procédure dans deux bacs GN 1/1 H 100 perforés doublés de bacs GN 1/1 H 100 pleins afin de récupérer le jus des moules lors de la cuisson. Laver, désinfecter suivant la procédure le persil et la ciboulette. Au cutter, hacher le persil. Réserver au froid dans une calotte filmée. Ciseler la ciboulette. Réserver au froid dans une calotte filmée.</v>
      </c>
      <c r="C6"/>
      <c r="D6"/>
    </row>
    <row r="7">
      <c r="A7"/>
      <c r="B7" t="s">
        <v>100</v>
      </c>
      <c r="C7" s="6">
        <f>'Besoins'!$B$2*0.2</f>
        <v>0.2</v>
      </c>
      <c r="D7" t="s">
        <v>22</v>
      </c>
    </row>
    <row r="8">
      <c r="A8"/>
      <c r="B8" t="str">
        <f>Besoins!B18</f>
        <v>Ciboulette ciselée IQF</v>
      </c>
      <c r="C8" s="6">
        <f>Besoins!E18</f>
        <v>0.1</v>
      </c>
      <c r="D8" t="str">
        <f>Besoins!F18</f>
        <v>kg</v>
      </c>
    </row>
    <row r="9">
      <c r="A9" t="s" s="15">
        <v>101</v>
      </c>
      <c r="B9" t="str" s="12">
        <f>Procedure!D4</f>
        <v>Confectionner le roux — Dans un rondeau, faire fondre le beurre. Ajouter la farine. Mélanger au fouet. Laisser cuire sans coloration. Au terme de la cuisson, le roux blanchit et devient mousseux. Laisser refroidir dans le rondeau qui servira ultérieurement à la confection de la sauce.</v>
      </c>
      <c r="C9"/>
      <c r="D9"/>
    </row>
    <row r="10">
      <c r="A10"/>
      <c r="B10" t="s">
        <v>102</v>
      </c>
      <c r="C10" s="6">
        <f>'Besoins'!$B$2*0.72</f>
        <v>0.72</v>
      </c>
      <c r="D10" t="s">
        <v>22</v>
      </c>
    </row>
    <row r="11">
      <c r="A11" t="s" s="15">
        <v>103</v>
      </c>
      <c r="B11" t="str" s="12">
        <f>Procedure!D5</f>
        <v>Cuire les moules — Préchauffer le four sur la position vapeur. Étager les bacs de moules décortiquées et de moules « pleine eau » sur l'échelle de cuisson. Enfourner. Passer 5 minutes au four vapeur. Réserver les moules décortiquées dans 5 bacs GN 1/1 H 65. Récupérer le jus des moules « pleine eau » dans une calotte. Filmer et réserver les moules « pleine eau » au chaud.</v>
      </c>
      <c r="C11"/>
      <c r="D11"/>
    </row>
    <row r="12">
      <c r="A12"/>
      <c r="B12" t="str">
        <f>Besoins!B19</f>
        <v>Moules décoquillées cuites</v>
      </c>
      <c r="C12" s="6">
        <f>Besoins!E19</f>
        <v>15</v>
      </c>
      <c r="D12" t="str">
        <f>Besoins!F19</f>
        <v>kg</v>
      </c>
    </row>
    <row r="13">
      <c r="A13"/>
      <c r="B13" t="str">
        <f>Besoins!B15</f>
        <v>moules crues sous vide avec coquille</v>
      </c>
      <c r="C13" s="6">
        <f>Besoins!E15</f>
        <v>5</v>
      </c>
      <c r="D13" t="str">
        <f>Besoins!F15</f>
        <v>kg</v>
      </c>
    </row>
    <row r="14">
      <c r="A14" t="s" s="15">
        <v>104</v>
      </c>
      <c r="B14" t="str" s="12">
        <f>Procedure!D6</f>
        <v>Confectionner la sauce — Dans un rondeau, réaliser le fumet de poisson à partir de fond déshydraté en se reportant aux recommandations du fabricant. Porter à ébullition. Verser le fumet bouillant sur le roux froid. Mélanger au fouet. Ajouter le jus de moules. Porter à ébullition puis laisser cuire le velouté de poisson à feu doux. Dépouiller la surface du velouté. Renforcer le goût en ajoutant le concentré de champignons et le concentré de poisson. Saler et poivrer. Vérifier l'assaisonnement. Ajouter la crème fraîche. Monter la sauce au mixeur. Ajouter 10cL de jus de citron. Émulsionner de nouveau la sauce au mixeur pour la rendre moussante et onctueuse. Réserver au chaud en attente d'utilisation.</v>
      </c>
      <c r="C14"/>
      <c r="D14"/>
    </row>
    <row r="15">
      <c r="A15"/>
      <c r="B15" t="s">
        <v>105</v>
      </c>
      <c r="C15" s="6">
        <f>'Besoins'!$B$2*10</f>
        <v>10</v>
      </c>
      <c r="D15" t="s">
        <v>15</v>
      </c>
    </row>
    <row r="16">
      <c r="A16"/>
      <c r="B16" t="s">
        <v>106</v>
      </c>
      <c r="C16" s="6">
        <f>'Besoins'!$B$2*0.1</f>
        <v>0.1</v>
      </c>
      <c r="D16" t="s">
        <v>15</v>
      </c>
    </row>
    <row r="17">
      <c r="A17"/>
      <c r="B17" t="str">
        <f>Besoins!B10</f>
        <v>Fumet de poisson concentré</v>
      </c>
      <c r="C17" s="6">
        <f>Besoins!E10</f>
        <v>0.1</v>
      </c>
      <c r="D17" t="str">
        <f>Besoins!F10</f>
        <v>kg</v>
      </c>
    </row>
    <row r="18">
      <c r="A18"/>
      <c r="B18" t="str">
        <f>Besoins!B14</f>
        <v>Crème fraîche liquide 15% MG allégée</v>
      </c>
      <c r="C18" s="6">
        <f>Besoins!E14</f>
        <v>2</v>
      </c>
      <c r="D18" t="str">
        <f>Besoins!F14</f>
        <v>lt</v>
      </c>
    </row>
    <row r="19">
      <c r="A19"/>
      <c r="B19" t="str">
        <f>Besoins!B17</f>
        <v>Sel fin de cuisine</v>
      </c>
      <c r="C19" s="6">
        <f>Besoins!E17</f>
        <v>0.073</v>
      </c>
      <c r="D19" t="str">
        <f>Besoins!F17</f>
        <v>kg</v>
      </c>
    </row>
    <row r="20">
      <c r="A20"/>
      <c r="B20" t="str">
        <f>Besoins!B9</f>
        <v>Poivre noir moulu</v>
      </c>
      <c r="C20" s="6">
        <f>Besoins!E9</f>
        <v>0.007</v>
      </c>
      <c r="D20" t="str">
        <f>Besoins!F9</f>
        <v>kg</v>
      </c>
    </row>
    <row r="21">
      <c r="A21" t="s" s="15">
        <v>107</v>
      </c>
      <c r="B21" t="str" s="12">
        <f>Procedure!D7</f>
        <v>Terminer la préparation — Répartir la sauce poulette sur les 4 bacs garnis de moules. Agiter les bacs d'un mouvement circulaire de façon à lier les éléments ensemble. Respecter la procédure de fin de cuisson. Filmer pour éviter de tamponner la surface de la préparation. Stocker en armoire chaude et maintenir la température à cœur à +63°C en attente de consommation.</v>
      </c>
      <c r="C21"/>
      <c r="D21"/>
    </row>
    <row r="22">
      <c r="A22" t="s" s="15">
        <v>108</v>
      </c>
      <c r="B22" t="str" s="12">
        <f>Procedure!D8</f>
        <v>Servir — Servir les moules sauce poulette à l'assiette ou bien dans un plat sabot. Décorer avec deux moules « pleine eau » avec leurs coquilles. Napper de sauce et saupoudrer de ciboulette et de persil hachés.</v>
      </c>
      <c r="C22"/>
      <c r="D22"/>
    </row>
    <row r="23">
      <c r="A23"/>
      <c r="B23"/>
      <c r="C23"/>
      <c r="D23"/>
    </row>
    <row r="24">
      <c r="A24" t="s" s="14">
        <v>109</v>
      </c>
      <c r="B24"/>
      <c r="C24"/>
      <c r="D24"/>
    </row>
    <row r="25">
      <c r="A25" t="s" s="15">
        <v>98</v>
      </c>
      <c r="B25" t="str" s="12">
        <f>"[DISSOUDRE] "&amp;Procedure!D9</f>
        <v>[DISSOUDRE] Délayer la poudre dans l'eau froide en fouettant, puis porter à ébullition en remuant régulièrement.</v>
      </c>
      <c r="C25"/>
      <c r="D25"/>
    </row>
    <row r="26">
      <c r="A26"/>
      <c r="B26" t="s">
        <v>110</v>
      </c>
      <c r="C26" s="6">
        <f>'Besoins'!$B$2*9.85</f>
        <v>9.85</v>
      </c>
      <c r="D26" t="s">
        <v>15</v>
      </c>
    </row>
    <row r="27">
      <c r="A27"/>
      <c r="B27" t="str">
        <f>Besoins!B11</f>
        <v>Fumet de Poisson déshydraté (Knorr Professional)</v>
      </c>
      <c r="C27" s="6">
        <f>Besoins!E11</f>
        <v>0.15</v>
      </c>
      <c r="D27" t="str">
        <f>Besoins!F11</f>
        <v>kg</v>
      </c>
    </row>
    <row r="28">
      <c r="A28"/>
      <c r="B28"/>
      <c r="C28"/>
      <c r="D28"/>
    </row>
    <row r="29">
      <c r="A29" t="s" s="14">
        <v>111</v>
      </c>
      <c r="B29"/>
      <c r="C29"/>
      <c r="D29"/>
    </row>
    <row r="30">
      <c r="A30" t="s" s="15">
        <v>98</v>
      </c>
      <c r="B30" t="str" s="12">
        <f>Procedure!D10</f>
        <v>Délayer la poudre dans l'eau froide en fouettant, puis porter à ébullition en remuant régulièrement.</v>
      </c>
      <c r="C30"/>
      <c r="D30"/>
    </row>
    <row r="31">
      <c r="A31"/>
      <c r="B31" t="s">
        <v>110</v>
      </c>
      <c r="C31" s="6">
        <f>'Besoins'!$B$2*0.0871</f>
        <v>0.0871</v>
      </c>
      <c r="D31" t="s">
        <v>15</v>
      </c>
    </row>
    <row r="32">
      <c r="A32"/>
      <c r="B32" t="str">
        <f>Besoins!B12</f>
        <v>Sauce Champignon déshydratée (Knorr Professional)</v>
      </c>
      <c r="C32" s="6">
        <f>Besoins!E12</f>
        <v>0.0129</v>
      </c>
      <c r="D32" t="str">
        <f>Besoins!F12</f>
        <v>kg</v>
      </c>
    </row>
    <row r="33">
      <c r="A33"/>
      <c r="B33"/>
      <c r="C33"/>
      <c r="D33"/>
    </row>
    <row r="34">
      <c r="A34" t="s" s="14">
        <v>112</v>
      </c>
      <c r="B34"/>
      <c r="C34"/>
      <c r="D34"/>
    </row>
    <row r="35">
      <c r="A35" t="s" s="15">
        <v>98</v>
      </c>
      <c r="B35" t="str" s="12">
        <f>"[METTRE EN PLACE] "&amp;Procedure!D11</f>
        <v>[METTRE EN PLACE] Mettre en place — Peser, mesurer et contrôler les denrées. Tamiser la farine. Découper le beurre en parcelles.</v>
      </c>
      <c r="C35"/>
      <c r="D35"/>
    </row>
    <row r="36">
      <c r="A36"/>
      <c r="B36" t="str">
        <f>Besoins!B13</f>
        <v>Beurre de cuisine bloc 10 kg</v>
      </c>
      <c r="C36" s="6">
        <f>Besoins!E13</f>
        <v>0.36</v>
      </c>
      <c r="D36" t="str">
        <f>Besoins!F13</f>
        <v>kg</v>
      </c>
    </row>
    <row r="37">
      <c r="A37"/>
      <c r="B37" t="str">
        <f>Besoins!B8</f>
        <v>farine de blé tamisée type 55</v>
      </c>
      <c r="C37" s="6">
        <f>Besoins!E8</f>
        <v>0.36</v>
      </c>
      <c r="D37" t="str">
        <f>Besoins!F8</f>
        <v>kg</v>
      </c>
    </row>
    <row r="38">
      <c r="A38" t="s" s="15">
        <v>99</v>
      </c>
      <c r="B38" t="str" s="12">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8"/>
      <c r="D38"/>
    </row>
    <row r="39">
      <c r="A39"/>
      <c r="B39" t="str">
        <f>Besoins!B13</f>
        <v>Beurre de cuisine bloc 10 kg</v>
      </c>
      <c r="C39" s="6">
        <f>Besoins!E13</f>
        <v>0.36</v>
      </c>
      <c r="D39" t="str">
        <f>Besoins!F13</f>
        <v>kg</v>
      </c>
    </row>
    <row r="40">
      <c r="A40"/>
      <c r="B40" t="str">
        <f>Besoins!B8</f>
        <v>farine de blé tamisée type 55</v>
      </c>
      <c r="C40" s="6">
        <f>Besoins!E8</f>
        <v>0.36</v>
      </c>
      <c r="D40" t="str">
        <f>Besoins!F8</f>
        <v>kg</v>
      </c>
    </row>
    <row r="41">
      <c r="A41" t="s" s="15">
        <v>101</v>
      </c>
      <c r="B41" t="str" s="12">
        <f>"[RÉDUIRE] "&amp;Procedure!D13</f>
        <v>[RÉDUIRE] Cuire le roux blanc — Cuire très doucement à feu réduit sans arrêter de mélanger. Arrêter la cuisson lorsqu'il blanchit et devient mousseux — on dit alors qu'il « fleurit ».</v>
      </c>
      <c r="C41"/>
      <c r="D41"/>
    </row>
    <row r="42">
      <c r="A42"/>
      <c r="B42" t="str" s="16">
        <f>"ℹ "&amp;Procedure!E13</f>
        <v>ℹ</v>
      </c>
      <c r="C42"/>
      <c r="D42"/>
    </row>
    <row r="43">
      <c r="A43" t="s" s="15">
        <v>103</v>
      </c>
      <c r="B43" t="str" s="12">
        <f>"[REFROIDIR] "&amp;Procedure!D14</f>
        <v>[REFROIDIR] Refroidir rapidement — Retirer la sauteuse du feu. Si nécessaire, plonger le fond dans une plaque d'eau froide pour stopper la cuisson.</v>
      </c>
      <c r="C43"/>
      <c r="D43"/>
    </row>
    <row r="44">
      <c r="A44"/>
      <c r="B44"/>
      <c r="C44"/>
      <c r="D44"/>
    </row>
    <row r="45">
      <c r="A45" t="s" s="17">
        <v>113</v>
      </c>
      <c r="B45"/>
      <c r="C45"/>
      <c r="D45"/>
    </row>
  </sheetData>
  <sheetProtection sheet="1" formatRows="0" formatColumns="0"/>
  <mergeCells count="21">
    <mergeCell ref="A1:D1"/>
    <mergeCell ref="A2:D2"/>
    <mergeCell ref="A4:D4"/>
    <mergeCell ref="B5:D5"/>
    <mergeCell ref="B6:D6"/>
    <mergeCell ref="B9:D9"/>
    <mergeCell ref="B11:D11"/>
    <mergeCell ref="B14:D14"/>
    <mergeCell ref="B21:D21"/>
    <mergeCell ref="B22:D22"/>
    <mergeCell ref="A24:D24"/>
    <mergeCell ref="B25:D25"/>
    <mergeCell ref="A29:D29"/>
    <mergeCell ref="B30:D30"/>
    <mergeCell ref="A34:D34"/>
    <mergeCell ref="B35:D35"/>
    <mergeCell ref="B38:D38"/>
    <mergeCell ref="B41:D41"/>
    <mergeCell ref="B42:D42"/>
    <mergeCell ref="B43:D43"/>
    <mergeCell ref="A45:D4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2026-09-15T22:38:13Z</dcterms:created>
  <dc:title>TIMBALE DE MOULES SAUCE POULETT</dc:title>
  <dc:subject/>
  <dc:creator>CUIS.web</dc:creator>
  <cp:lastModifiedBy/>
  <cp:keywords/>
  <dc:description>Export automatique — moteur récursif d'origine : Bernard Vandendaele</dc:description>
  <cp:category/>
  <dc:language>en-US</dc:language>
  <dcterms:modified xsi:type="dcterms:W3CDTF">2026-09-15T22:38:13Z</dcterms:modified>
  <cp:revision>1</cp:revision>
</cp:coreProperties>
</file>