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<sst xmlns="http://schemas.openxmlformats.org/spreadsheetml/2006/main" count="159" uniqueCount="159">
  <si>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</si>
  <si>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</si>
  <si>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TIMBALE DE FRUITS DE MER À L'AMÉRICAINE</t>
  </si>
  <si>
    <t>Code</t>
  </si>
  <si>
    <t>GRO_CDC_075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</si>
  <si>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</si>
  <si>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</si>
  <si>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</si>
  <si>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</si>
  <si>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</si>
  <si>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</si>
  <si>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</si>
  <si>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</si>
  <si>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</si>
  <si>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</si>
  <si>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</si>
  <si>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</si>
  <si>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</si>
  <si>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</si>
  <si>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</si>
  <si>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</si>
  <si>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</si>
  <si>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</si>
  <si>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</si>
  <si>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</si>
  <si>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</si>
  <si>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</si>
  <si>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</si>
  <si>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</si>
  <si>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</si>
  <si>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</si>
  <si>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</si>
  <si>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</si>
  <si>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</si>
  <si>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</si>
  <si>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</si>
  <si>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</si>
  <si>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</si>
  <si>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</si>
  <si>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</si>
  <si>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</si>
  <si>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</si>
  <si>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</si>
  <si>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</si>
  <si>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</si>
  <si>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</si>
  <si>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</si>
  <si>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</si>
  <si>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</si>
  <si>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</si>
  <si>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</si>
  <si>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</si>
  <si>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</si>
  <si>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</si>
  <si>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</si>
  <si>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</si>
  <si>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</si>
  <si>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</si>
  <si>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</si>
  <si>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</si>
  <si>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</si>
  <si>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</si>
  <si>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</si>
  <si>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</si>
  <si>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</si>
  <si>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</si>
  <si>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</si>
  <si>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</si>
  <si>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</si>
  <si>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</si>
  <si>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</si>
  <si>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</si>
  <si>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</si>
  <si>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</si>
  <si>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</si>
  <si>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</si>
  <si>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</si>
  <si>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</si>
  <si>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</si>
  <si>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</si>
  <si>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</si>
  <si>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</si>
  <si>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</si>
  <si>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</si>
  <si>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</si>
  <si>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</si>
  <si>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</si>
  <si>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</si>
  <si>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Niveau</t>
  </si>
  <si>
    <t>Composant</t>
  </si>
  <si>
    <t>Type</t>
  </si>
  <si>
    <t>Quantité (pour 100 pc)</t>
  </si>
  <si>
    <t>recette</t>
  </si>
  <si>
    <t>Poissons collectivité</t>
  </si>
  <si>
    <t xml:space="preserve">    ↳ Cocktail de fruits de mer</t>
  </si>
  <si>
    <t>matiere</t>
  </si>
  <si>
    <t xml:space="preserve">    ↳ Moules décoquillées cuites</t>
  </si>
  <si>
    <t xml:space="preserve">    ↳ Fumet de crustacés reconstitué (collectivité)</t>
  </si>
  <si>
    <t>Préparations de base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</si>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</sst>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228.19385</v>
      </c>
    </row>
    <row r="12">
      <c r="A12" t="s" s="3">
        <v>16</v>
      </c>
      <c r="B12" s="4">
        <v>2.2819385</v>
      </c>
    </row>
    <row r="13">
      <c r="A13"/>
      <c r="B13"/>
    </row>
    <row r="14">
      <c r="A14" t="s" s="5">
        <v>17</v>
      </c>
      <c r="B14" t="s" s="5">
        <v>14</v>
      </c>
    </row>
    <row r="15">
      <c r="A15" t="s" s="5">
        <v>18</v>
      </c>
      <c r="B15" s="6">
        <v>228.19385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9.8</v>
      </c>
      <c r="E9" s="11">
        <f>D9*$B$2</f>
        <v>9.8</v>
      </c>
      <c r="F9" t="s">
        <v>34</v>
      </c>
      <c r="G9" s="4">
        <f>E9*0.003</f>
        <v>0.0294</v>
      </c>
    </row>
    <row r="10">
      <c r="A10" t="s" s="12">
        <v>42</v>
      </c>
      <c r="B10" t="s">
        <v>43</v>
      </c>
      <c r="C10" t="s">
        <v>44</v>
      </c>
      <c r="D10" s="9">
        <v>0.72</v>
      </c>
      <c r="E10" s="11">
        <f>D10*$B$2</f>
        <v>0.72</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0.05</v>
      </c>
      <c r="E13" s="11">
        <f>D13*$B$2</f>
        <v>0.05</v>
      </c>
      <c r="F13" t="s">
        <v>38</v>
      </c>
      <c r="G13" s="4">
        <f>E13*16</f>
        <v>0.8</v>
      </c>
    </row>
    <row r="14">
      <c r="A14" t="s">
        <v>53</v>
      </c>
      <c r="B14" t="s">
        <v>54</v>
      </c>
      <c r="C14" t="s">
        <v>55</v>
      </c>
      <c r="D14" s="9">
        <v>0.1</v>
      </c>
      <c r="E14" s="11">
        <f>D14*$B$2</f>
        <v>0.1</v>
      </c>
      <c r="F14" t="s">
        <v>38</v>
      </c>
      <c r="G14" s="4">
        <f>E14*18</f>
        <v>1.8</v>
      </c>
    </row>
    <row r="15">
      <c r="A15" t="s">
        <v>56</v>
      </c>
      <c r="B15" t="s">
        <v>57</v>
      </c>
      <c r="C15" t="s">
        <v>58</v>
      </c>
      <c r="D15" s="9">
        <v>0.1</v>
      </c>
      <c r="E15" s="11">
        <f>D15*$B$2</f>
        <v>0.1</v>
      </c>
      <c r="F15" t="s">
        <v>38</v>
      </c>
      <c r="G15" s="4">
        <f>E15*30</f>
        <v>3</v>
      </c>
    </row>
    <row r="16">
      <c r="A16" t="s">
        <v>59</v>
      </c>
      <c r="B16" t="s">
        <v>60</v>
      </c>
      <c r="C16" t="s">
        <v>61</v>
      </c>
      <c r="D16" s="9">
        <v>0.125</v>
      </c>
      <c r="E16" s="11">
        <f>D16*$B$2</f>
        <v>0.125</v>
      </c>
      <c r="F16" t="s">
        <v>38</v>
      </c>
      <c r="G16" s="4">
        <f>E16*27.72</f>
        <v>3.465</v>
      </c>
    </row>
    <row r="17">
      <c r="A17" t="s">
        <v>62</v>
      </c>
      <c r="B17" t="s">
        <v>63</v>
      </c>
      <c r="C17" t="s">
        <v>61</v>
      </c>
      <c r="D17" s="9">
        <v>0.075</v>
      </c>
      <c r="E17" s="11">
        <f>D17*$B$2</f>
        <v>0.075</v>
      </c>
      <c r="F17" t="s">
        <v>38</v>
      </c>
      <c r="G17" s="4">
        <f>E17*0</f>
        <v>0</v>
      </c>
    </row>
    <row r="18">
      <c r="A18" t="s">
        <v>64</v>
      </c>
      <c r="B18" t="s">
        <v>65</v>
      </c>
      <c r="C18" t="s">
        <v>66</v>
      </c>
      <c r="D18" s="9">
        <v>0.72</v>
      </c>
      <c r="E18" s="11">
        <f>D18*$B$2</f>
        <v>0.72</v>
      </c>
      <c r="F18" t="s">
        <v>38</v>
      </c>
      <c r="G18" s="4">
        <f>E18*4.9</f>
        <v>3.528</v>
      </c>
    </row>
    <row r="19">
      <c r="A19" t="s">
        <v>67</v>
      </c>
      <c r="B19" t="s">
        <v>68</v>
      </c>
      <c r="C19" t="s">
        <v>69</v>
      </c>
      <c r="D19" s="9">
        <v>2</v>
      </c>
      <c r="E19" s="11">
        <f>D19*$B$2</f>
        <v>2</v>
      </c>
      <c r="F19" t="s">
        <v>34</v>
      </c>
      <c r="G19" s="4">
        <f>E19*2.2</f>
        <v>4.4</v>
      </c>
    </row>
    <row r="20">
      <c r="A20" t="s">
        <v>70</v>
      </c>
      <c r="B20" t="s">
        <v>71</v>
      </c>
      <c r="C20" t="s">
        <v>72</v>
      </c>
      <c r="D20" s="9">
        <v>1.666667</v>
      </c>
      <c r="E20" s="11">
        <f>D20*$B$2</f>
        <v>1.666667</v>
      </c>
      <c r="F20" t="s">
        <v>73</v>
      </c>
      <c r="G20" s="4">
        <f>E20*5.9999988</f>
        <v>10</v>
      </c>
    </row>
    <row r="21">
      <c r="A21" t="s">
        <v>74</v>
      </c>
      <c r="B21" t="s">
        <v>75</v>
      </c>
      <c r="C21" t="s">
        <v>76</v>
      </c>
      <c r="D21" s="9">
        <v>0.073</v>
      </c>
      <c r="E21" s="11">
        <f>D21*$B$2</f>
        <v>0.073</v>
      </c>
      <c r="F21" t="s">
        <v>38</v>
      </c>
      <c r="G21" s="4">
        <f>E21*0.35</f>
        <v>0.02555</v>
      </c>
    </row>
    <row r="22">
      <c r="A22" t="s">
        <v>77</v>
      </c>
      <c r="B22" t="s">
        <v>78</v>
      </c>
      <c r="C22" t="s">
        <v>79</v>
      </c>
      <c r="D22" s="9">
        <v>0.75</v>
      </c>
      <c r="E22" s="11">
        <f>D22*$B$2</f>
        <v>0.75</v>
      </c>
      <c r="F22" t="s">
        <v>38</v>
      </c>
      <c r="G22" s="4">
        <f>E22*6.96</f>
        <v>5.22</v>
      </c>
    </row>
    <row r="23">
      <c r="A23" t="s">
        <v>80</v>
      </c>
      <c r="B23" t="s">
        <v>81</v>
      </c>
      <c r="C23" t="s">
        <v>79</v>
      </c>
      <c r="D23" s="9">
        <v>5</v>
      </c>
      <c r="E23" s="11">
        <f>D23*$B$2</f>
        <v>5</v>
      </c>
      <c r="F23" t="s">
        <v>38</v>
      </c>
      <c r="G23" s="4">
        <f>E23*2.92</f>
        <v>14.6</v>
      </c>
    </row>
    <row r="24">
      <c r="A24" t="s">
        <v>82</v>
      </c>
      <c r="B24" t="s">
        <v>83</v>
      </c>
      <c r="C24" t="s">
        <v>84</v>
      </c>
      <c r="D24" s="9">
        <v>12</v>
      </c>
      <c r="E24" s="11">
        <f>D24*$B$2</f>
        <v>12</v>
      </c>
      <c r="F24" t="s">
        <v>38</v>
      </c>
      <c r="G24" s="4">
        <f>E24*10.76</f>
        <v>129.12</v>
      </c>
    </row>
    <row r="25">
      <c r="A25" t="s">
        <v>85</v>
      </c>
      <c r="B25" t="s">
        <v>86</v>
      </c>
      <c r="C25" t="s">
        <v>84</v>
      </c>
      <c r="D25" s="9">
        <v>4</v>
      </c>
      <c r="E25" s="11">
        <f>D25*$B$2</f>
        <v>4</v>
      </c>
      <c r="F25" t="s">
        <v>38</v>
      </c>
      <c r="G25" s="4">
        <f>E25*11.4</f>
        <v>45.6</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12</v>
      </c>
      <c r="E3" t="s">
        <v>38</v>
      </c>
      <c r="F3" t="s">
        <v>84</v>
      </c>
    </row>
    <row r="4">
      <c r="A4">
        <v>1</v>
      </c>
      <c r="B4" t="s">
        <v>96</v>
      </c>
      <c r="C4" t="s">
        <v>95</v>
      </c>
      <c r="D4" s="11">
        <v>4</v>
      </c>
      <c r="E4" t="s">
        <v>38</v>
      </c>
      <c r="F4" t="s">
        <v>84</v>
      </c>
    </row>
    <row r="5">
      <c r="A5">
        <v>1</v>
      </c>
      <c r="B5" t="s">
        <v>97</v>
      </c>
      <c r="C5" t="s">
        <v>92</v>
      </c>
      <c r="D5" s="11">
        <v>5</v>
      </c>
      <c r="E5" t="s">
        <v>34</v>
      </c>
      <c r="F5" t="s">
        <v>98</v>
      </c>
    </row>
    <row r="6">
      <c r="A6">
        <v>2</v>
      </c>
      <c r="B6" t="s">
        <v>99</v>
      </c>
      <c r="C6" t="s">
        <v>95</v>
      </c>
      <c r="D6" s="11">
        <v>4.875</v>
      </c>
      <c r="E6" t="s">
        <v>34</v>
      </c>
      <c r="F6" t="s">
        <v>41</v>
      </c>
    </row>
    <row r="7">
      <c r="A7">
        <v>2</v>
      </c>
      <c r="B7" t="s">
        <v>100</v>
      </c>
      <c r="C7" t="s">
        <v>95</v>
      </c>
      <c r="D7" s="11">
        <v>0.125</v>
      </c>
      <c r="E7" t="s">
        <v>38</v>
      </c>
      <c r="F7" t="s">
        <v>61</v>
      </c>
    </row>
    <row r="8">
      <c r="A8">
        <v>1</v>
      </c>
      <c r="B8" t="s">
        <v>101</v>
      </c>
      <c r="C8" t="s">
        <v>92</v>
      </c>
      <c r="D8" s="11">
        <v>5</v>
      </c>
      <c r="E8" t="s">
        <v>34</v>
      </c>
      <c r="F8" t="s">
        <v>98</v>
      </c>
    </row>
    <row r="9">
      <c r="A9">
        <v>2</v>
      </c>
      <c r="B9" t="s">
        <v>99</v>
      </c>
      <c r="C9" t="s">
        <v>95</v>
      </c>
      <c r="D9" s="11">
        <v>4.925</v>
      </c>
      <c r="E9" t="s">
        <v>34</v>
      </c>
      <c r="F9" t="s">
        <v>41</v>
      </c>
    </row>
    <row r="10">
      <c r="A10">
        <v>2</v>
      </c>
      <c r="B10" t="s">
        <v>102</v>
      </c>
      <c r="C10" t="s">
        <v>95</v>
      </c>
      <c r="D10" s="11">
        <v>0.075</v>
      </c>
      <c r="E10" t="s">
        <v>38</v>
      </c>
      <c r="F10" t="s">
        <v>61</v>
      </c>
    </row>
    <row r="11">
      <c r="A11">
        <v>1</v>
      </c>
      <c r="B11" t="s">
        <v>103</v>
      </c>
      <c r="C11" t="s">
        <v>95</v>
      </c>
      <c r="D11" s="11">
        <v>2</v>
      </c>
      <c r="E11" t="s">
        <v>34</v>
      </c>
      <c r="F11" t="s">
        <v>33</v>
      </c>
    </row>
    <row r="12">
      <c r="A12">
        <v>1</v>
      </c>
      <c r="B12" t="s">
        <v>104</v>
      </c>
      <c r="C12" t="s">
        <v>95</v>
      </c>
      <c r="D12" s="11">
        <v>0.1</v>
      </c>
      <c r="E12" t="s">
        <v>38</v>
      </c>
      <c r="F12" t="s">
        <v>58</v>
      </c>
    </row>
    <row r="13">
      <c r="A13">
        <v>1</v>
      </c>
      <c r="B13" t="s">
        <v>105</v>
      </c>
      <c r="C13" t="s">
        <v>95</v>
      </c>
      <c r="D13" s="11">
        <v>0.1</v>
      </c>
      <c r="E13" t="s">
        <v>38</v>
      </c>
      <c r="F13" t="s">
        <v>55</v>
      </c>
    </row>
    <row r="14">
      <c r="A14">
        <v>1</v>
      </c>
      <c r="B14" t="s">
        <v>106</v>
      </c>
      <c r="C14" t="s">
        <v>95</v>
      </c>
      <c r="D14" s="11">
        <v>5</v>
      </c>
      <c r="E14" t="s">
        <v>38</v>
      </c>
      <c r="F14" t="s">
        <v>79</v>
      </c>
    </row>
    <row r="15">
      <c r="A15">
        <v>1</v>
      </c>
      <c r="B15" t="s">
        <v>107</v>
      </c>
      <c r="C15" t="s">
        <v>95</v>
      </c>
      <c r="D15" s="11">
        <v>0.3</v>
      </c>
      <c r="E15" t="s">
        <v>38</v>
      </c>
      <c r="F15" t="s">
        <v>37</v>
      </c>
    </row>
    <row r="16">
      <c r="A16">
        <v>1</v>
      </c>
      <c r="B16" t="s">
        <v>108</v>
      </c>
      <c r="C16" t="s">
        <v>95</v>
      </c>
      <c r="D16" s="11">
        <v>0.75</v>
      </c>
      <c r="E16" t="s">
        <v>38</v>
      </c>
      <c r="F16" t="s">
        <v>79</v>
      </c>
    </row>
    <row r="17">
      <c r="A17">
        <v>1</v>
      </c>
      <c r="B17" t="s">
        <v>109</v>
      </c>
      <c r="C17" t="s">
        <v>95</v>
      </c>
      <c r="D17" s="11">
        <v>0.05</v>
      </c>
      <c r="E17" t="s">
        <v>38</v>
      </c>
      <c r="F17" t="s">
        <v>52</v>
      </c>
    </row>
    <row r="18">
      <c r="A18">
        <v>1</v>
      </c>
      <c r="B18" t="s">
        <v>110</v>
      </c>
      <c r="C18" t="s">
        <v>92</v>
      </c>
      <c r="D18" s="11">
        <v>0.05</v>
      </c>
      <c r="E18" t="s">
        <v>38</v>
      </c>
      <c r="F18" t="s">
        <v>111</v>
      </c>
    </row>
    <row r="19">
      <c r="A19">
        <v>2</v>
      </c>
      <c r="B19" t="s">
        <v>112</v>
      </c>
      <c r="C19" t="s">
        <v>95</v>
      </c>
      <c r="D19" s="11">
        <v>1.667</v>
      </c>
      <c r="E19" t="s">
        <v>73</v>
      </c>
      <c r="F19" t="s">
        <v>72</v>
      </c>
    </row>
    <row r="20">
      <c r="A20">
        <v>1</v>
      </c>
      <c r="B20" t="s">
        <v>113</v>
      </c>
      <c r="C20" t="s">
        <v>95</v>
      </c>
      <c r="D20" s="11">
        <v>0.073</v>
      </c>
      <c r="E20" t="s">
        <v>38</v>
      </c>
      <c r="F20" t="s">
        <v>76</v>
      </c>
    </row>
    <row r="21">
      <c r="A21">
        <v>1</v>
      </c>
      <c r="B21" t="s">
        <v>114</v>
      </c>
      <c r="C21" t="s">
        <v>95</v>
      </c>
      <c r="D21" s="11">
        <v>0.007</v>
      </c>
      <c r="E21" t="s">
        <v>38</v>
      </c>
      <c r="F21" t="s">
        <v>47</v>
      </c>
    </row>
    <row r="22">
      <c r="A22">
        <v>1</v>
      </c>
      <c r="B22" t="s">
        <v>115</v>
      </c>
      <c r="C22" t="s">
        <v>95</v>
      </c>
      <c r="D22" s="11">
        <v>0.008</v>
      </c>
      <c r="E22" t="s">
        <v>38</v>
      </c>
      <c r="F22" t="s">
        <v>47</v>
      </c>
    </row>
    <row r="23">
      <c r="A23">
        <v>1</v>
      </c>
      <c r="B23" t="s">
        <v>116</v>
      </c>
      <c r="C23" t="s">
        <v>95</v>
      </c>
      <c r="D23" s="11">
        <v>2</v>
      </c>
      <c r="E23" t="s">
        <v>34</v>
      </c>
      <c r="F23" t="s">
        <v>69</v>
      </c>
    </row>
    <row r="24">
      <c r="A24">
        <v>1</v>
      </c>
      <c r="B24" t="s">
        <v>117</v>
      </c>
      <c r="C24" t="s">
        <v>92</v>
      </c>
      <c r="D24" s="11">
        <v>1.44</v>
      </c>
      <c r="E24" t="s">
        <v>38</v>
      </c>
      <c r="F24" t="s">
        <v>118</v>
      </c>
    </row>
    <row r="25">
      <c r="A25">
        <v>2</v>
      </c>
      <c r="B25" t="s">
        <v>119</v>
      </c>
      <c r="C25" t="s">
        <v>95</v>
      </c>
      <c r="D25" s="11">
        <v>0.72</v>
      </c>
      <c r="E25" t="s">
        <v>38</v>
      </c>
      <c r="F25" t="s">
        <v>66</v>
      </c>
    </row>
    <row r="26">
      <c r="A26">
        <v>2</v>
      </c>
      <c r="B26" t="s">
        <v>120</v>
      </c>
      <c r="C26" t="s">
        <v>95</v>
      </c>
      <c r="D26" s="11">
        <v>0.72</v>
      </c>
      <c r="E26" t="s">
        <v>38</v>
      </c>
      <c r="F2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4"/>
      <c r="F3"/>
    </row>
    <row r="4">
      <c r="A4" t="s">
        <v>2</v>
      </c>
      <c r="B4">
        <v>3</v>
      </c>
      <c r="C4"/>
      <c r="D4" t="inlineStr" s="14">
        <is>
          <t>Confectionner les fumets — Dans un rondeau, réalisez 10 litres de fumet à partir des deux fonds déshydratés de crustacés et de poisson en se reportant aux recommandations du fabricant. Réservez au chaud en attente d'utilisation.</t>
        </is>
      </c>
      <c r="E4" t="s" s="14"/>
      <c r="F4"/>
    </row>
    <row r="5">
      <c r="A5" t="s">
        <v>2</v>
      </c>
      <c r="B5">
        <v>4</v>
      </c>
      <c r="C5"/>
      <c r="D5" t="inlineStr" s="14">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4"/>
      <c r="F5"/>
    </row>
    <row r="6">
      <c r="A6" t="s">
        <v>2</v>
      </c>
      <c r="B6">
        <v>5</v>
      </c>
      <c r="C6"/>
      <c r="D6" t="inlineStr" s="14">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4"/>
      <c r="F6"/>
    </row>
    <row r="7">
      <c r="A7" t="s">
        <v>2</v>
      </c>
      <c r="B7">
        <v>6</v>
      </c>
      <c r="C7"/>
      <c r="D7" t="inlineStr" s="14">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4"/>
      <c r="F7"/>
    </row>
    <row r="8">
      <c r="A8" t="s">
        <v>2</v>
      </c>
      <c r="B8">
        <v>7</v>
      </c>
      <c r="C8"/>
      <c r="D8" t="inlineStr" s="14">
        <is>
          <t>Cuire les fruits de mer — Préchauffez le four sur la position vapeur. Étagez les 3 bacs GN de fruits de mer sur l'échelle de cuisson. Enfournez et passez à la vapeur durant 5 minutes. Laissez s'égoutter les bacs dans le four.</t>
        </is>
      </c>
      <c r="E8" t="s" s="14"/>
      <c r="F8"/>
    </row>
    <row r="9">
      <c r="A9" t="s">
        <v>2</v>
      </c>
      <c r="B9">
        <v>8</v>
      </c>
      <c r="C9"/>
      <c r="D9" t="inlineStr" s="14">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4"/>
      <c r="F9"/>
    </row>
    <row r="10">
      <c r="A10" t="s">
        <v>2</v>
      </c>
      <c r="B10">
        <v>9</v>
      </c>
      <c r="C10"/>
      <c r="D10" t="s" s="14">
        <v>127</v>
      </c>
      <c r="E10" t="s" s="14"/>
      <c r="F10"/>
    </row>
    <row r="11">
      <c r="A11" t="s">
        <v>128</v>
      </c>
      <c r="B11">
        <v>1</v>
      </c>
      <c r="C11"/>
      <c r="D11" t="s" s="14">
        <v>129</v>
      </c>
      <c r="E11" t="s" s="14"/>
      <c r="F11"/>
    </row>
    <row r="12">
      <c r="A12" t="s">
        <v>130</v>
      </c>
      <c r="B12">
        <v>1</v>
      </c>
      <c r="C12" t="s">
        <v>131</v>
      </c>
      <c r="D12" t="s" s="14">
        <v>129</v>
      </c>
      <c r="E12" t="s" s="14"/>
      <c r="F12"/>
    </row>
    <row r="13">
      <c r="A13" t="s">
        <v>132</v>
      </c>
      <c r="B13">
        <v>1</v>
      </c>
      <c r="C13" t="s">
        <v>133</v>
      </c>
      <c r="D13" t="s" s="14">
        <v>134</v>
      </c>
      <c r="E13" t="s" s="14"/>
      <c r="F13"/>
    </row>
    <row r="14">
      <c r="A14" t="s">
        <v>132</v>
      </c>
      <c r="B14">
        <v>2</v>
      </c>
      <c r="C14" t="s">
        <v>135</v>
      </c>
      <c r="D14"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4" t="s" s="14"/>
      <c r="F14"/>
    </row>
    <row r="15">
      <c r="A15" t="s">
        <v>132</v>
      </c>
      <c r="B15">
        <v>3</v>
      </c>
      <c r="C15" t="s">
        <v>136</v>
      </c>
      <c r="D15" t="inlineStr" s="14">
        <is>
          <t>Cuire le roux blanc — Cuire très doucement à feu réduit sans arrêter de mélanger. Arrêter la cuisson lorsqu'il blanchit et devient mousseux — on dit alors qu'il « fleurit ».</t>
        </is>
      </c>
      <c r="E15" t="s" s="14">
        <v>137</v>
      </c>
      <c r="F15"/>
    </row>
    <row r="16">
      <c r="A16" t="s">
        <v>132</v>
      </c>
      <c r="B16">
        <v>4</v>
      </c>
      <c r="C16" t="s">
        <v>138</v>
      </c>
      <c r="D16" t="s" s="14">
        <v>139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7">
        <v>140</v>
      </c>
      <c r="B1"/>
      <c r="C1"/>
      <c r="D1"/>
    </row>
    <row r="2">
      <c r="A2" t="str" s="15">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6">
        <v>141</v>
      </c>
      <c r="B4"/>
      <c r="C4"/>
      <c r="D4"/>
    </row>
    <row r="5">
      <c r="A5" t="s" s="17">
        <v>142</v>
      </c>
      <c r="B5" t="str" s="14">
        <f>Procedure!D2</f>
        <v>Mise en place du poste de travail — Vérifiez les DLC, pesez les denrées, sélectionnez le matériel nécessaire. Désinfectez le matériel et le poste de travail suivant les protocoles.</v>
      </c>
      <c r="C5"/>
      <c r="D5"/>
    </row>
    <row r="6">
      <c r="A6" t="s" s="17">
        <v>143</v>
      </c>
      <c r="B6" t="str" s="14">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11">
        <f>Besoins!E8</f>
        <v>0.3</v>
      </c>
      <c r="D7" t="str">
        <f>Besoins!F8</f>
        <v>kg</v>
      </c>
    </row>
    <row r="8">
      <c r="A8"/>
      <c r="B8" t="str">
        <f>Besoins!B13</f>
        <v>Estragon séché</v>
      </c>
      <c r="C8" s="11">
        <f>Besoins!E13</f>
        <v>0.05</v>
      </c>
      <c r="D8" t="str">
        <f>Besoins!F13</f>
        <v>kg</v>
      </c>
    </row>
    <row r="9">
      <c r="A9"/>
      <c r="B9" t="s">
        <v>144</v>
      </c>
      <c r="C9" s="11">
        <f>'Besoins'!$B$2*0.05</f>
        <v>0.05</v>
      </c>
      <c r="D9" t="s">
        <v>38</v>
      </c>
    </row>
    <row r="10">
      <c r="A10" t="s" s="17">
        <v>145</v>
      </c>
      <c r="B10" t="str" s="14">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146</v>
      </c>
      <c r="C11" s="11">
        <f>'Besoins'!$B$2*5</f>
        <v>5</v>
      </c>
      <c r="D11" t="s">
        <v>34</v>
      </c>
    </row>
    <row r="12">
      <c r="A12"/>
      <c r="B12" t="s">
        <v>147</v>
      </c>
      <c r="C12" s="11">
        <f>'Besoins'!$B$2*5</f>
        <v>5</v>
      </c>
      <c r="D12" t="s">
        <v>34</v>
      </c>
    </row>
    <row r="13">
      <c r="A13" t="s" s="17">
        <v>148</v>
      </c>
      <c r="B13" t="str" s="14">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149</v>
      </c>
      <c r="C14" s="11">
        <f>'Besoins'!$B$2*1.44</f>
        <v>1.44</v>
      </c>
      <c r="D14" t="s">
        <v>38</v>
      </c>
    </row>
    <row r="15">
      <c r="A15" t="s" s="17">
        <v>150</v>
      </c>
      <c r="B15" t="str" s="14">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11">
        <f>Besoins!E7</f>
        <v>2</v>
      </c>
      <c r="D16" t="str">
        <f>Besoins!F7</f>
        <v>lt</v>
      </c>
    </row>
    <row r="17">
      <c r="A17"/>
      <c r="B17" t="str">
        <f>Besoins!B23</f>
        <v>Tomates en dés surgelées IQF</v>
      </c>
      <c r="C17" s="11">
        <f>Besoins!E23</f>
        <v>5</v>
      </c>
      <c r="D17" t="str">
        <f>Besoins!F23</f>
        <v>kg</v>
      </c>
    </row>
    <row r="18">
      <c r="A18"/>
      <c r="B18" t="str">
        <f>Besoins!B8</f>
        <v>Concentré de tomate double</v>
      </c>
      <c r="C18" s="11">
        <f>Besoins!E8</f>
        <v>0.3</v>
      </c>
      <c r="D18" t="str">
        <f>Besoins!F8</f>
        <v>kg</v>
      </c>
    </row>
    <row r="19">
      <c r="A19"/>
      <c r="B19" t="str">
        <f>Besoins!B22</f>
        <v>Échalotte hachée IQF</v>
      </c>
      <c r="C19" s="11">
        <f>Besoins!E22</f>
        <v>0.75</v>
      </c>
      <c r="D19" t="str">
        <f>Besoins!F22</f>
        <v>kg</v>
      </c>
    </row>
    <row r="20">
      <c r="A20"/>
      <c r="B20" t="str">
        <f>Besoins!B13</f>
        <v>Estragon séché</v>
      </c>
      <c r="C20" s="11">
        <f>Besoins!E13</f>
        <v>0.05</v>
      </c>
      <c r="D20" t="str">
        <f>Besoins!F13</f>
        <v>kg</v>
      </c>
    </row>
    <row r="21">
      <c r="A21"/>
      <c r="B21" t="s">
        <v>144</v>
      </c>
      <c r="C21" s="11">
        <f>'Besoins'!$B$2*0.05</f>
        <v>0.05</v>
      </c>
      <c r="D21" t="s">
        <v>38</v>
      </c>
    </row>
    <row r="22">
      <c r="A22" t="s" s="17">
        <v>151</v>
      </c>
      <c r="B22" t="str" s="14">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11">
        <f>Besoins!E15</f>
        <v>0.1</v>
      </c>
      <c r="D23" t="str">
        <f>Besoins!F15</f>
        <v>kg</v>
      </c>
    </row>
    <row r="24">
      <c r="A24"/>
      <c r="B24" t="str">
        <f>Besoins!B14</f>
        <v>Glace de crustaces/homard</v>
      </c>
      <c r="C24" s="11">
        <f>Besoins!E14</f>
        <v>0.1</v>
      </c>
      <c r="D24" t="str">
        <f>Besoins!F14</f>
        <v>kg</v>
      </c>
    </row>
    <row r="25">
      <c r="A25"/>
      <c r="B25" t="str">
        <f>Besoins!B21</f>
        <v>Sel fin de cuisine</v>
      </c>
      <c r="C25" s="11">
        <f>Besoins!E21</f>
        <v>0.073</v>
      </c>
      <c r="D25" t="str">
        <f>Besoins!F21</f>
        <v>kg</v>
      </c>
    </row>
    <row r="26">
      <c r="A26"/>
      <c r="B26" t="str">
        <f>Besoins!B12</f>
        <v>Poivre noir moulu</v>
      </c>
      <c r="C26" s="11">
        <f>Besoins!E12</f>
        <v>0.007</v>
      </c>
      <c r="D26" t="str">
        <f>Besoins!F12</f>
        <v>kg</v>
      </c>
    </row>
    <row r="27">
      <c r="A27"/>
      <c r="B27" t="str">
        <f>Besoins!B11</f>
        <v>Piment de Cayenne</v>
      </c>
      <c r="C27" s="11">
        <f>Besoins!E11</f>
        <v>0.008</v>
      </c>
      <c r="D27" t="str">
        <f>Besoins!F11</f>
        <v>kg</v>
      </c>
    </row>
    <row r="28">
      <c r="A28"/>
      <c r="B28" t="str">
        <f>Besoins!B19</f>
        <v>Crème fraîche liquide 15% MG allégée</v>
      </c>
      <c r="C28" s="11">
        <f>Besoins!E19</f>
        <v>2</v>
      </c>
      <c r="D28" t="str">
        <f>Besoins!F19</f>
        <v>lt</v>
      </c>
    </row>
    <row r="29">
      <c r="A29" t="s" s="17">
        <v>152</v>
      </c>
      <c r="B29" t="str" s="14">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11">
        <f>Besoins!E24</f>
        <v>12</v>
      </c>
      <c r="D30" t="str">
        <f>Besoins!F24</f>
        <v>kg</v>
      </c>
    </row>
    <row r="31">
      <c r="A31"/>
      <c r="B31" t="str">
        <f>Besoins!B25</f>
        <v>Moules décoquillées cuites</v>
      </c>
      <c r="C31" s="11">
        <f>Besoins!E25</f>
        <v>4</v>
      </c>
      <c r="D31" t="str">
        <f>Besoins!F25</f>
        <v>kg</v>
      </c>
    </row>
    <row r="32">
      <c r="A32" t="s" s="17">
        <v>153</v>
      </c>
      <c r="B32" t="str" s="14">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7">
        <v>154</v>
      </c>
      <c r="B33" t="str" s="14">
        <f>Procedure!D10</f>
        <v>Servir — Servez les fruits de mer à l'américaine à l'assiette accompagnés d'un riz pilaf.</v>
      </c>
      <c r="C33"/>
      <c r="D33"/>
    </row>
    <row r="34">
      <c r="A34"/>
      <c r="B34"/>
      <c r="C34"/>
      <c r="D34"/>
    </row>
    <row r="35">
      <c r="A35" t="s" s="16">
        <v>155</v>
      </c>
      <c r="B35"/>
      <c r="C35"/>
      <c r="D35"/>
    </row>
    <row r="36">
      <c r="A36" t="s" s="17">
        <v>142</v>
      </c>
      <c r="B36" t="str" s="14">
        <f>Procedure!D11</f>
        <v>Délayer la poudre dans l'eau froide en fouettant, puis porter à ébullition en remuant régulièrement.</v>
      </c>
      <c r="C36"/>
      <c r="D36"/>
    </row>
    <row r="37">
      <c r="A37"/>
      <c r="B37" t="s">
        <v>156</v>
      </c>
      <c r="C37" s="11">
        <f>'Besoins'!$B$2*4.875</f>
        <v>4.875</v>
      </c>
      <c r="D37" t="s">
        <v>34</v>
      </c>
    </row>
    <row r="38">
      <c r="A38"/>
      <c r="B38" t="str">
        <f>Besoins!B16</f>
        <v>Fumet de Crustacés déshydraté (Knorr Professional)</v>
      </c>
      <c r="C38" s="11">
        <f>Besoins!E16</f>
        <v>0.125</v>
      </c>
      <c r="D38" t="str">
        <f>Besoins!F16</f>
        <v>kg</v>
      </c>
    </row>
    <row r="39">
      <c r="A39"/>
      <c r="B39"/>
      <c r="C39"/>
      <c r="D39"/>
    </row>
    <row r="40">
      <c r="A40" t="s" s="16">
        <v>157</v>
      </c>
      <c r="B40"/>
      <c r="C40"/>
      <c r="D40"/>
    </row>
    <row r="41">
      <c r="A41" t="s" s="17">
        <v>142</v>
      </c>
      <c r="B41" t="str" s="14">
        <f>"[DISSOUDRE] "&amp;Procedure!D12</f>
        <v>[DISSOUDRE] Délayer la poudre dans l'eau froide en fouettant, puis porter à ébullition en remuant régulièrement.</v>
      </c>
      <c r="C41"/>
      <c r="D41"/>
    </row>
    <row r="42">
      <c r="A42"/>
      <c r="B42" t="s">
        <v>156</v>
      </c>
      <c r="C42" s="11">
        <f>'Besoins'!$B$2*4.925</f>
        <v>4.925</v>
      </c>
      <c r="D42" t="s">
        <v>34</v>
      </c>
    </row>
    <row r="43">
      <c r="A43"/>
      <c r="B43" t="str">
        <f>Besoins!B17</f>
        <v>Fumet de Poisson déshydraté (Knorr Professional)</v>
      </c>
      <c r="C43" s="11">
        <f>Besoins!E17</f>
        <v>0.075</v>
      </c>
      <c r="D43" t="str">
        <f>Besoins!F17</f>
        <v>kg</v>
      </c>
    </row>
    <row r="44">
      <c r="A44"/>
      <c r="B44"/>
      <c r="C44"/>
      <c r="D44"/>
    </row>
    <row r="45">
      <c r="A45" t="s" s="16">
        <v>158</v>
      </c>
      <c r="B45"/>
      <c r="C45"/>
      <c r="D45"/>
    </row>
    <row r="46">
      <c r="A46" t="s" s="17">
        <v>142</v>
      </c>
      <c r="B46" t="str" s="14">
        <f>"[METTRE EN PLACE] "&amp;Procedure!D13</f>
        <v>[METTRE EN PLACE] Mettre en place — Peser, mesurer et contrôler les denrées. Tamiser la farine. Découper le beurre en parcelles.</v>
      </c>
      <c r="C46"/>
      <c r="D46"/>
    </row>
    <row r="47">
      <c r="A47"/>
      <c r="B47" t="str">
        <f>Besoins!B18</f>
        <v>Beurre de cuisine bloc 10 kg</v>
      </c>
      <c r="C47" s="11">
        <f>Besoins!E18</f>
        <v>0.72</v>
      </c>
      <c r="D47" t="str">
        <f>Besoins!F18</f>
        <v>kg</v>
      </c>
    </row>
    <row r="48">
      <c r="A48"/>
      <c r="B48" t="str">
        <f>Besoins!B10</f>
        <v>farine de blé tamisée type 55</v>
      </c>
      <c r="C48" s="11">
        <f>Besoins!E10</f>
        <v>0.72</v>
      </c>
      <c r="D48" t="str">
        <f>Besoins!F10</f>
        <v>kg</v>
      </c>
    </row>
    <row r="49">
      <c r="A49" t="s" s="17">
        <v>143</v>
      </c>
      <c r="B49" t="str" s="14">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11">
        <f>Besoins!E18</f>
        <v>0.72</v>
      </c>
      <c r="D50" t="str">
        <f>Besoins!F18</f>
        <v>kg</v>
      </c>
    </row>
    <row r="51">
      <c r="A51"/>
      <c r="B51" t="str">
        <f>Besoins!B10</f>
        <v>farine de blé tamisée type 55</v>
      </c>
      <c r="C51" s="11">
        <f>Besoins!E10</f>
        <v>0.72</v>
      </c>
      <c r="D51" t="str">
        <f>Besoins!F10</f>
        <v>kg</v>
      </c>
    </row>
    <row r="52">
      <c r="A52" t="s" s="17">
        <v>145</v>
      </c>
      <c r="B52" t="str" s="14">
        <f>"[RÉDUIRE] "&amp;Procedure!D15</f>
        <v>[RÉDUIRE] Cuire le roux blanc — Cuire très doucement à feu réduit sans arrêter de mélanger. Arrêter la cuisson lorsqu'il blanchit et devient mousseux — on dit alors qu'il « fleurit ».</v>
      </c>
      <c r="C52"/>
      <c r="D52"/>
    </row>
    <row r="53">
      <c r="A53"/>
      <c r="B53" t="str" s="18">
        <f>"ℹ "&amp;Procedure!E15</f>
        <v>ℹ</v>
      </c>
      <c r="C53"/>
      <c r="D53"/>
    </row>
    <row r="54">
      <c r="A54" t="s" s="17">
        <v>148</v>
      </c>
      <c r="B54" t="str" s="14">
        <f>"[REFROIDIR] "&amp;Procedure!D16</f>
        <v>[REFROIDIR] Refroidir rapidement — Retirer la sauteuse du feu. Si nécessaire, plonger le fond dans une plaque d'eau froide pour stopper la cuisson.</v>
      </c>
      <c r="C54"/>
      <c r="D54"/>
    </row>
    <row r="55">
      <c r="A55"/>
      <c r="B55"/>
      <c r="C55"/>
      <c r="D55"/>
    </row>
    <row r="56">
      <c r="A56" t="s" s="19">
        <v>21</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2026-09-15T21:56:56Z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2026-09-15T21:56:56Z</dcterms:modified>
  <cp:revision>1</cp:revision>
</cp:coreProperties>
</file>