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<sst xmlns="http://schemas.openxmlformats.org/spreadsheetml/2006/main" count="108" uniqueCount="108">
  <si>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</si>
  <si>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</si>
  <si>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</si>
  <si>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</si>
  <si>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</si>
  <si>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</si>
  <si>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</si>
  <si>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</si>
  <si>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</si>
  <si>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</si>
  <si>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</si>
  <si>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</si>
  <si>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</si>
  <si>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</si>
  <si>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</si>
  <si>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</si>
  <si>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COULIS-TOMATE</t>
  </si>
  <si>
    <t>Coulis de tomate cuisinée</t>
  </si>
  <si>
    <t>Concentrés et purées cuisines</t>
  </si>
  <si>
    <t>kg</t>
  </si>
  <si>
    <t>00000061</t>
  </si>
  <si>
    <t>EAU</t>
  </si>
  <si>
    <t>Matières diverses (à trier)</t>
  </si>
  <si>
    <t>00001743</t>
  </si>
  <si>
    <t>farine de blé tamisée type 55</t>
  </si>
  <si>
    <t>Épicerie salée</t>
  </si>
  <si>
    <t>EPI-PIMENT-CAYE</t>
  </si>
  <si>
    <t>Piment de Cayenne</t>
  </si>
  <si>
    <t>Épices en poudre et graines</t>
  </si>
  <si>
    <t>EPI-POIVRE-NOIR</t>
  </si>
  <si>
    <t>Poivre noir moulu</t>
  </si>
  <si>
    <t>KNORR-FUMET-CRUS</t>
  </si>
  <si>
    <t>Fumet de Crustacés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</si>
  <si>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</si>
  <si>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</si>
  <si>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</si>
  <si>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</si>
  <si>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</si>
  <si>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</si>
  <si>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</si>
  <si>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</si>
  <si>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</si>
  <si>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RNM27820123</t>
  </si>
  <si>
    <t>OIGNON jaune France cat.I 60-80mm</t>
  </si>
  <si>
    <t>Légumes</t>
  </si>
  <si>
    <t>SEL-FIN</t>
  </si>
  <si>
    <t>Sel fin de cuisine</t>
  </si>
  <si>
    <t>Sels et condiments de base</t>
  </si>
  <si>
    <t>RNMS00433</t>
  </si>
  <si>
    <t>Filets de colin lieu</t>
  </si>
  <si>
    <t>Poissons et fruits de mer surgelés</t>
  </si>
  <si>
    <t>RNMS00512</t>
  </si>
  <si>
    <t>Queues de crevettes décortiquées cuites</t>
  </si>
  <si>
    <t>Total</t>
  </si>
  <si>
    <t>Recette</t>
  </si>
  <si>
    <t>#</t>
  </si>
  <si>
    <t>Verbe</t>
  </si>
  <si>
    <t>Étape</t>
  </si>
  <si>
    <t>Précision technique</t>
  </si>
  <si>
    <t>Durée</t>
  </si>
  <si>
    <t>ESTOUFFADE DE GRENADIER AU COULIS DE TOMATE ET AUX CREVETTES (FAÇON NANTUA)</t>
  </si>
  <si>
    <t>Fumet de crustacés reconstitué (collectivité)</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</si>
  <si>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</si>
  <si>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</si>
  <si>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</si>
  <si>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</si>
  <si>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</si>
  <si>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</si>
  <si>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</si>
  <si>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</si>
  <si>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</si>
  <si>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Niveau</t>
  </si>
  <si>
    <t>Composant</t>
  </si>
  <si>
    <t>Type</t>
  </si>
  <si>
    <t>Quantité (× multiplicateur, voir feuille Besoins)</t>
  </si>
  <si>
    <t>recette</t>
  </si>
  <si>
    <t xml:space="preserve">    ↳ Filets de colin lieu</t>
  </si>
  <si>
    <t>matiere</t>
  </si>
  <si>
    <t xml:space="preserve">    ↳ Queues de crevettes décortiquées cuites</t>
  </si>
  <si>
    <t xml:space="preserve">    ↳ Fumet de crustacés reconstitué (collectivité)</t>
  </si>
  <si>
    <t xml:space="preserve">        ↳ EAU</t>
  </si>
  <si>
    <t xml:space="preserve">        ↳ Fumet de Crustacés déshydraté (Knorr Professional)</t>
  </si>
  <si>
    <t xml:space="preserve">    ↳ Coulis de tomate cuisinée</t>
  </si>
  <si>
    <t xml:space="preserve">    ↳ Vin blanc sec de cuisson</t>
  </si>
  <si>
    <t xml:space="preserve">    ↳ Crème fraîche liquide 15% MG allégée</t>
  </si>
  <si>
    <t xml:space="preserve">    ↳ OIGNON jaune France cat.I 60-80mm</t>
  </si>
  <si>
    <t xml:space="preserve">    ↳ Beurre doux 82% MG plaquette</t>
  </si>
  <si>
    <t xml:space="preserve">    ↳ Sel fin de cuisine</t>
  </si>
  <si>
    <t xml:space="preserve">    ↳ Poivre noir moulu</t>
  </si>
  <si>
    <t xml:space="preserve">    ↳ Piment de Cayenne</t>
  </si>
  <si>
    <t xml:space="preserve">    ↳ Roux Blanc</t>
  </si>
  <si>
    <t xml:space="preserve">        ↳ Beurre de cuisine bloc 10 kg</t>
  </si>
  <si>
    <t xml:space="preserve">        ↳ farine de blé tamisée type 55</t>
  </si>
  <si>
    <t>Fiche technique — ESTOUFFADE DE GRENADIER AU COULIS DE TOMATE ET AUX CREVETTES (FAÇON NANTUA)</t>
  </si>
  <si>
    <t>ESTOUFFADE DE GRENADIER AU COULIS DE TOMATE ET AUX CREVETTES (FAÇON NANTUA)  GRO_CDC_059</t>
  </si>
  <si>
    <t>1.</t>
  </si>
  <si>
    <t>2.</t>
  </si>
  <si>
    <t>3.</t>
  </si>
  <si>
    <t>4.</t>
  </si>
  <si>
    <t xml:space="preserve">    Roux Blanc</t>
  </si>
  <si>
    <t>5.</t>
  </si>
  <si>
    <t xml:space="preserve">    Fumet de crustacés reconstitué (collectivité)</t>
  </si>
  <si>
    <t>6.</t>
  </si>
  <si>
    <t>7.</t>
  </si>
  <si>
    <t>8.</t>
  </si>
  <si>
    <t>↳ Fumet de crustacés reconstitué (collectivité)  GRO-FUMET-CRUS</t>
  </si>
  <si>
    <t>↳ Roux Blanc  00SAU_REC001</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</si>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</sst>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2</v>
      </c>
      <c r="E7" s="6">
        <f>D7*$B$2</f>
        <v>2</v>
      </c>
      <c r="F7" t="s">
        <v>15</v>
      </c>
      <c r="G7" s="8">
        <f>E7*2.8</f>
        <v>5.6</v>
      </c>
    </row>
    <row r="8">
      <c r="A8" t="s">
        <v>16</v>
      </c>
      <c r="B8" t="s">
        <v>17</v>
      </c>
      <c r="C8" t="s">
        <v>18</v>
      </c>
      <c r="D8" s="4">
        <v>4</v>
      </c>
      <c r="E8" s="6">
        <f>D8*$B$2</f>
        <v>4</v>
      </c>
      <c r="F8" t="s">
        <v>19</v>
      </c>
      <c r="G8" s="8">
        <f>E8*1.9</f>
        <v>7.6</v>
      </c>
    </row>
    <row r="9">
      <c r="A9" t="s" s="9">
        <v>20</v>
      </c>
      <c r="B9" t="s">
        <v>21</v>
      </c>
      <c r="C9" t="s">
        <v>22</v>
      </c>
      <c r="D9" s="4">
        <v>7.8</v>
      </c>
      <c r="E9" s="6">
        <f>D9*$B$2</f>
        <v>7.8</v>
      </c>
      <c r="F9" t="s">
        <v>15</v>
      </c>
      <c r="G9" s="8">
        <f>E9*0.003</f>
        <v>0.0234</v>
      </c>
    </row>
    <row r="10">
      <c r="A10" t="s" s="9">
        <v>23</v>
      </c>
      <c r="B10" t="s">
        <v>24</v>
      </c>
      <c r="C10" t="s">
        <v>25</v>
      </c>
      <c r="D10" s="4">
        <v>0.65</v>
      </c>
      <c r="E10" s="6">
        <f>D10*$B$2</f>
        <v>0.65</v>
      </c>
      <c r="F10" t="s">
        <v>3</v>
      </c>
      <c r="G10" s="8">
        <f>E10*0</f>
        <v>0</v>
      </c>
    </row>
    <row r="11">
      <c r="A11" t="s">
        <v>26</v>
      </c>
      <c r="B11" t="s">
        <v>27</v>
      </c>
      <c r="C11" t="s">
        <v>28</v>
      </c>
      <c r="D11" s="4">
        <v>0.008</v>
      </c>
      <c r="E11" s="6">
        <f>D11*$B$2</f>
        <v>0.008</v>
      </c>
      <c r="F11" t="s">
        <v>19</v>
      </c>
      <c r="G11" s="8">
        <f>E11*9.8</f>
        <v>0.0784</v>
      </c>
    </row>
    <row r="12">
      <c r="A12" t="s">
        <v>29</v>
      </c>
      <c r="B12" t="s">
        <v>30</v>
      </c>
      <c r="C12" t="s">
        <v>28</v>
      </c>
      <c r="D12" s="4">
        <v>0.007</v>
      </c>
      <c r="E12" s="6">
        <f>D12*$B$2</f>
        <v>0.007</v>
      </c>
      <c r="F12" t="s">
        <v>19</v>
      </c>
      <c r="G12" s="8">
        <f>E12*12.5</f>
        <v>0.0875</v>
      </c>
    </row>
    <row r="13">
      <c r="A13" t="s">
        <v>31</v>
      </c>
      <c r="B13" t="s">
        <v>32</v>
      </c>
      <c r="C13" t="s">
        <v>33</v>
      </c>
      <c r="D13" s="4">
        <v>0.2</v>
      </c>
      <c r="E13" s="6">
        <f>D13*$B$2</f>
        <v>0.2</v>
      </c>
      <c r="F13" t="s">
        <v>19</v>
      </c>
      <c r="G13" s="8">
        <f>E13*27.72</f>
        <v>5.544</v>
      </c>
    </row>
    <row r="14">
      <c r="A14" t="s">
        <v>34</v>
      </c>
      <c r="B14" t="s">
        <v>35</v>
      </c>
      <c r="C14" t="s">
        <v>36</v>
      </c>
      <c r="D14" s="4">
        <v>0.65</v>
      </c>
      <c r="E14" s="6">
        <f>D14*$B$2</f>
        <v>0.65</v>
      </c>
      <c r="F14" t="s">
        <v>19</v>
      </c>
      <c r="G14" s="8">
        <f>E14*4.9</f>
        <v>3.185</v>
      </c>
    </row>
    <row r="15">
      <c r="A15" t="s">
        <v>37</v>
      </c>
      <c r="B15" t="s">
        <v>38</v>
      </c>
      <c r="C15" t="s">
        <v>36</v>
      </c>
      <c r="D15" s="4">
        <v>0.5</v>
      </c>
      <c r="E15" s="6">
        <f>D15*$B$2</f>
        <v>0.5</v>
      </c>
      <c r="F15" t="s">
        <v>19</v>
      </c>
      <c r="G15" s="8">
        <f>E15*5.2</f>
        <v>2.6</v>
      </c>
    </row>
    <row r="16">
      <c r="A16" t="s">
        <v>39</v>
      </c>
      <c r="B16" t="s">
        <v>40</v>
      </c>
      <c r="C16" t="s">
        <v>41</v>
      </c>
      <c r="D16" s="4">
        <v>2</v>
      </c>
      <c r="E16" s="6">
        <f>D16*$B$2</f>
        <v>2</v>
      </c>
      <c r="F16" t="s">
        <v>15</v>
      </c>
      <c r="G16" s="8">
        <f>E16*2.2</f>
        <v>4.4</v>
      </c>
    </row>
    <row r="17">
      <c r="A17" t="s">
        <v>42</v>
      </c>
      <c r="B17" t="s">
        <v>43</v>
      </c>
      <c r="C17" t="s">
        <v>44</v>
      </c>
      <c r="D17" s="4">
        <v>1.5</v>
      </c>
      <c r="E17" s="6">
        <f>D17*$B$2</f>
        <v>1.5</v>
      </c>
      <c r="F17" t="s">
        <v>19</v>
      </c>
      <c r="G17" s="8">
        <f>E17*0.4</f>
        <v>0.6</v>
      </c>
    </row>
    <row r="18">
      <c r="A18" t="s">
        <v>45</v>
      </c>
      <c r="B18" t="s">
        <v>46</v>
      </c>
      <c r="C18" t="s">
        <v>47</v>
      </c>
      <c r="D18" s="4">
        <v>0.073</v>
      </c>
      <c r="E18" s="6">
        <f>D18*$B$2</f>
        <v>0.073</v>
      </c>
      <c r="F18" t="s">
        <v>19</v>
      </c>
      <c r="G18" s="8">
        <f>E18*0.35</f>
        <v>0.02555</v>
      </c>
    </row>
    <row r="19">
      <c r="A19" t="s">
        <v>48</v>
      </c>
      <c r="B19" t="s">
        <v>49</v>
      </c>
      <c r="C19" t="s">
        <v>50</v>
      </c>
      <c r="D19" s="4">
        <v>14</v>
      </c>
      <c r="E19" s="6">
        <f>D19*$B$2</f>
        <v>14</v>
      </c>
      <c r="F19" t="s">
        <v>19</v>
      </c>
      <c r="G19" s="8">
        <f>E19*16</f>
        <v>224</v>
      </c>
    </row>
    <row r="20">
      <c r="A20" t="s">
        <v>51</v>
      </c>
      <c r="B20" t="s">
        <v>52</v>
      </c>
      <c r="C20" t="s">
        <v>50</v>
      </c>
      <c r="D20" s="4">
        <v>1.5</v>
      </c>
      <c r="E20" s="6">
        <f>D20*$B$2</f>
        <v>1.5</v>
      </c>
      <c r="F20" t="s">
        <v>19</v>
      </c>
      <c r="G20" s="8">
        <f>E20*13.83</f>
        <v>20.745</v>
      </c>
    </row>
    <row r="21">
      <c r="A21"/>
      <c r="B21"/>
      <c r="C21"/>
      <c r="D21"/>
      <c r="E21"/>
      <c r="F21" t="s" s="10">
        <v>53</v>
      </c>
      <c r="G21" s="11">
        <f>SUM(G7:G20)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54</v>
      </c>
      <c r="B1" t="s" s="7">
        <v>55</v>
      </c>
      <c r="C1" t="s" s="7">
        <v>56</v>
      </c>
      <c r="D1" t="s" s="7">
        <v>57</v>
      </c>
      <c r="E1" t="s" s="7">
        <v>58</v>
      </c>
      <c r="F1" t="s" s="7">
        <v>59</v>
      </c>
    </row>
    <row r="2">
      <c r="A2" t="s">
        <v>60</v>
      </c>
      <c r="B2">
        <v>1</v>
      </c>
      <c r="C2"/>
      <c r="D2" t="inlineStr" s="12">
        <is>
          <t>Mise en place du poste de travail — Vérifier les D.L.C., peser les denrées, sélectionner le matériel. Désinfecter le matériel et le poste de travail suivant les protocoles.</t>
        </is>
      </c>
      <c r="E2" t="s" s="12"/>
      <c r="F2"/>
    </row>
    <row r="3">
      <c r="A3" t="s">
        <v>60</v>
      </c>
      <c r="B3">
        <v>2</v>
      </c>
      <c r="C3"/>
      <c r="D3" t="inlineStr" s="12">
        <is>
          <t>Préparations préliminaires — La veille, décongeler les filets de grenadier suivant la procédure. Déconditionner les crevettes en suivant la procédure. Réserver au froid dans 1 bac GN 1/1 H 35. Habiller et portionner les filets de grenadier. Laver, égoutter et réserver au froid les portions dans un bac GN 2/1 H 200 en polycarbonate, muni d'une grille égouttoir. Déconditionner le coulis de tomate suivant la procédure. Réserver au froid. Peler, laver et désinfecter les oignons. Hacher au cutter les oignons. Réserver au froid. Dans une calotte, faire fondre 200 g de beurre.</t>
        </is>
      </c>
      <c r="E3" t="s" s="12"/>
      <c r="F3"/>
    </row>
    <row r="4">
      <c r="A4" t="s">
        <v>60</v>
      </c>
      <c r="B4">
        <v>3</v>
      </c>
      <c r="C4"/>
      <c r="D4" t="inlineStr" s="12">
        <is>
          <t>Plaquer les portions de poisson — Au pinceau, enduire de beurre fondu le fond de 8 bacs GN 1/1 H 65. Saler et poivrer le fond des bacs. Déposer 12 portions de poisson dans chaque bac. Réserver au froid en attente d'utilisation.</t>
        </is>
      </c>
      <c r="E4" t="s" s="12"/>
      <c r="F4"/>
    </row>
    <row r="5">
      <c r="A5" t="s">
        <v>60</v>
      </c>
      <c r="B5">
        <v>4</v>
      </c>
      <c r="C5"/>
      <c r="D5" t="inlineStr" s="12">
        <is>
          <t>Confectionner le roux — Dans un rondeau, faire fondre le beurre. Ajouter la farine tamisée. Mélanger au fouet et laisser cuire sans coloration. Au terme de la cuisson, le roux blanchit et devient mousseux. Laisser refroidir le roux dans le rondeau qui servira ultérieurement à la confection de la sauce.</t>
        </is>
      </c>
      <c r="E5" t="s" s="12"/>
      <c r="F5"/>
    </row>
    <row r="6">
      <c r="A6" t="s">
        <v>60</v>
      </c>
      <c r="B6">
        <v>5</v>
      </c>
      <c r="C6"/>
      <c r="D6" t="inlineStr" s="12">
        <is>
          <t>Confectionner la sauce — En sauteuse, faire suer les oignons hachés avec 300 g de beurre. Déglacer au vin blanc. Réduire. Ajouter le coulis de tomate. Laisser cuire à feu doux 5 minutes. Réserver. Dans un rondeau, réaliser 8 L de fumet de crustacés à partir de fond déshydraté, en se rapportant aux recommandations du fabricant. Verser le fumet chaud sur le roux froid. Lier le fumet au fouet. Laisser cuire. Ajouter le coulis de tomate et la crème fraîche. Monter la sauce au mixeur pour lui donner de l'onctuosité. Rectifier l'assaisonnement et la consistance de la sauce.</t>
        </is>
      </c>
      <c r="E6" t="s" s="12"/>
      <c r="F6"/>
    </row>
    <row r="7">
      <c r="A7" t="s">
        <v>60</v>
      </c>
      <c r="B7">
        <v>6</v>
      </c>
      <c r="C7"/>
      <c r="D7" t="inlineStr" s="12">
        <is>
          <t>Marquer la cuisson du poisson — Préchauffer le four sur la position mixte à +150°C. Sur les portions de poisson, répartir les crevettes. À l'aide d'une louche, napper chaque bac de poisson de 2 litres de sauce. Étager les bacs sur une échelle de cuisson. Poser la sonde de cuisson au cœur d'une portion. Couvrir. Enfourner l'échelle. Cuire pendant 15 minutes environ. Au terme de la cuisson, atteindre +63°C à cœur. Respecter la procédure de fin de cuisson. Stocker en armoire chaude et maintenir à +63°C en attente de consommation.</t>
        </is>
      </c>
      <c r="E7" t="s" s="12"/>
      <c r="F7"/>
    </row>
    <row r="8">
      <c r="A8" t="s">
        <v>60</v>
      </c>
      <c r="B8">
        <v>7</v>
      </c>
      <c r="C8"/>
      <c r="D8" t="inlineStr" s="12">
        <is>
          <t>Dresser et servir — Dresser à l'assiette une portion de poisson accompagnée de crevettes, napper de sauce. Accompagner de pommes vapeur, de riz pilaf, de gratin de légumes, etc.</t>
        </is>
      </c>
      <c r="E8" t="s" s="12"/>
      <c r="F8"/>
    </row>
    <row r="9">
      <c r="A9" t="s">
        <v>60</v>
      </c>
      <c r="B9">
        <v>8</v>
      </c>
      <c r="C9"/>
      <c r="D9" t="inlineStr" s="12">
        <is>
          <t>Suggestions — On peut décorer d'un fleuron. Traditionnellement, la sauce Nantua est composée d'un velouté de poisson monté au beurre d'écrevisse, parfois tomaté.</t>
        </is>
      </c>
      <c r="E9" t="s" s="12"/>
      <c r="F9"/>
    </row>
    <row r="10">
      <c r="A10" t="s">
        <v>61</v>
      </c>
      <c r="B10">
        <v>1</v>
      </c>
      <c r="C10"/>
      <c r="D10" t="s" s="12">
        <v>62</v>
      </c>
      <c r="E10" t="s" s="12"/>
      <c r="F10"/>
    </row>
    <row r="11">
      <c r="A11" t="s">
        <v>63</v>
      </c>
      <c r="B11">
        <v>1</v>
      </c>
      <c r="C11" t="s">
        <v>64</v>
      </c>
      <c r="D11" t="s" s="12">
        <v>65</v>
      </c>
      <c r="E11" t="s" s="12"/>
      <c r="F11"/>
    </row>
    <row r="12">
      <c r="A12" t="s">
        <v>63</v>
      </c>
      <c r="B12">
        <v>2</v>
      </c>
      <c r="C12" t="s">
        <v>66</v>
      </c>
      <c r="D12" t="inlineStr" s="12">
        <is>
          <t>Réaliser le roux — Faire fondre le beurre en parcelles dans une sauteuse suffisamment grande. Ajouter la farine tamisée dès que le beurre est fondu. Mélanger à l'aide d'une spatule ou d'un fouet à sauce jusqu'à obtenir un mélange lisse et homogène.</t>
        </is>
      </c>
      <c r="E12" t="s" s="12"/>
      <c r="F12"/>
    </row>
    <row r="13">
      <c r="A13" t="s">
        <v>63</v>
      </c>
      <c r="B13">
        <v>3</v>
      </c>
      <c r="C13" t="s">
        <v>67</v>
      </c>
      <c r="D13" t="inlineStr" s="12">
        <is>
          <t>Cuire le roux blanc — Cuire très doucement à feu réduit sans arrêter de mélanger. Arrêter la cuisson lorsqu'il blanchit et devient mousseux — on dit alors qu'il « fleurit ».</t>
        </is>
      </c>
      <c r="E13" t="s" s="12">
        <v>68</v>
      </c>
      <c r="F13"/>
    </row>
    <row r="14">
      <c r="A14" t="s">
        <v>63</v>
      </c>
      <c r="B14">
        <v>4</v>
      </c>
      <c r="C14" t="s">
        <v>69</v>
      </c>
      <c r="D14" t="s" s="12">
        <v>70</v>
      </c>
      <c r="E14" t="s" s="12"/>
      <c r="F14"/>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71</v>
      </c>
      <c r="B1" t="s" s="7">
        <v>72</v>
      </c>
      <c r="C1" t="s" s="7">
        <v>73</v>
      </c>
      <c r="D1" t="s" s="7">
        <v>74</v>
      </c>
      <c r="E1" t="s" s="7">
        <v>10</v>
      </c>
    </row>
    <row r="2">
      <c r="A2">
        <v>0</v>
      </c>
      <c r="B2" t="s">
        <v>60</v>
      </c>
      <c r="C2" t="s">
        <v>75</v>
      </c>
      <c r="D2" s="6">
        <f>'Besoins'!$B$2*100</f>
        <v>100</v>
      </c>
      <c r="E2" t="s">
        <v>3</v>
      </c>
    </row>
    <row r="3">
      <c r="A3">
        <v>1</v>
      </c>
      <c r="B3" t="s">
        <v>76</v>
      </c>
      <c r="C3" t="s">
        <v>77</v>
      </c>
      <c r="D3" s="6">
        <f>'Besoins'!$B$2*14</f>
        <v>14</v>
      </c>
      <c r="E3" t="s">
        <v>19</v>
      </c>
    </row>
    <row r="4">
      <c r="A4">
        <v>1</v>
      </c>
      <c r="B4" t="s">
        <v>78</v>
      </c>
      <c r="C4" t="s">
        <v>77</v>
      </c>
      <c r="D4" s="6">
        <f>'Besoins'!$B$2*1.5</f>
        <v>1.5</v>
      </c>
      <c r="E4" t="s">
        <v>19</v>
      </c>
    </row>
    <row r="5">
      <c r="A5">
        <v>1</v>
      </c>
      <c r="B5" t="s">
        <v>79</v>
      </c>
      <c r="C5" t="s">
        <v>75</v>
      </c>
      <c r="D5" s="6">
        <f>'Besoins'!$B$2*8</f>
        <v>8</v>
      </c>
      <c r="E5" t="s">
        <v>15</v>
      </c>
    </row>
    <row r="6">
      <c r="A6">
        <v>2</v>
      </c>
      <c r="B6" t="s">
        <v>80</v>
      </c>
      <c r="C6" t="s">
        <v>77</v>
      </c>
      <c r="D6" s="6">
        <f>'Besoins'!$B$2*7.8</f>
        <v>7.8</v>
      </c>
      <c r="E6" t="s">
        <v>15</v>
      </c>
    </row>
    <row r="7">
      <c r="A7">
        <v>2</v>
      </c>
      <c r="B7" t="s">
        <v>81</v>
      </c>
      <c r="C7" t="s">
        <v>77</v>
      </c>
      <c r="D7" s="6">
        <f>'Besoins'!$B$2*0.2</f>
        <v>0.2</v>
      </c>
      <c r="E7" t="s">
        <v>19</v>
      </c>
    </row>
    <row r="8">
      <c r="A8">
        <v>1</v>
      </c>
      <c r="B8" t="s">
        <v>82</v>
      </c>
      <c r="C8" t="s">
        <v>77</v>
      </c>
      <c r="D8" s="6">
        <f>'Besoins'!$B$2*4</f>
        <v>4</v>
      </c>
      <c r="E8" t="s">
        <v>19</v>
      </c>
    </row>
    <row r="9">
      <c r="A9">
        <v>1</v>
      </c>
      <c r="B9" t="s">
        <v>83</v>
      </c>
      <c r="C9" t="s">
        <v>77</v>
      </c>
      <c r="D9" s="6">
        <f>'Besoins'!$B$2*2</f>
        <v>2</v>
      </c>
      <c r="E9" t="s">
        <v>15</v>
      </c>
    </row>
    <row r="10">
      <c r="A10">
        <v>1</v>
      </c>
      <c r="B10" t="s">
        <v>84</v>
      </c>
      <c r="C10" t="s">
        <v>77</v>
      </c>
      <c r="D10" s="6">
        <f>'Besoins'!$B$2*2</f>
        <v>2</v>
      </c>
      <c r="E10" t="s">
        <v>15</v>
      </c>
    </row>
    <row r="11">
      <c r="A11">
        <v>1</v>
      </c>
      <c r="B11" t="s">
        <v>85</v>
      </c>
      <c r="C11" t="s">
        <v>77</v>
      </c>
      <c r="D11" s="6">
        <f>'Besoins'!$B$2*1.5</f>
        <v>1.5</v>
      </c>
      <c r="E11" t="s">
        <v>19</v>
      </c>
    </row>
    <row r="12">
      <c r="A12">
        <v>1</v>
      </c>
      <c r="B12" t="s">
        <v>86</v>
      </c>
      <c r="C12" t="s">
        <v>77</v>
      </c>
      <c r="D12" s="6">
        <f>'Besoins'!$B$2*0.5</f>
        <v>0.5</v>
      </c>
      <c r="E12" t="s">
        <v>19</v>
      </c>
    </row>
    <row r="13">
      <c r="A13">
        <v>1</v>
      </c>
      <c r="B13" t="s">
        <v>87</v>
      </c>
      <c r="C13" t="s">
        <v>77</v>
      </c>
      <c r="D13" s="6">
        <f>'Besoins'!$B$2*0.073</f>
        <v>0.073</v>
      </c>
      <c r="E13" t="s">
        <v>19</v>
      </c>
    </row>
    <row r="14">
      <c r="A14">
        <v>1</v>
      </c>
      <c r="B14" t="s">
        <v>88</v>
      </c>
      <c r="C14" t="s">
        <v>77</v>
      </c>
      <c r="D14" s="6">
        <f>'Besoins'!$B$2*0.007</f>
        <v>0.007</v>
      </c>
      <c r="E14" t="s">
        <v>19</v>
      </c>
    </row>
    <row r="15">
      <c r="A15">
        <v>1</v>
      </c>
      <c r="B15" t="s">
        <v>89</v>
      </c>
      <c r="C15" t="s">
        <v>77</v>
      </c>
      <c r="D15" s="6">
        <f>'Besoins'!$B$2*0.008</f>
        <v>0.008</v>
      </c>
      <c r="E15" t="s">
        <v>19</v>
      </c>
    </row>
    <row r="16">
      <c r="A16">
        <v>1</v>
      </c>
      <c r="B16" t="s">
        <v>90</v>
      </c>
      <c r="C16" t="s">
        <v>75</v>
      </c>
      <c r="D16" s="6">
        <f>'Besoins'!$B$2*1.3</f>
        <v>1.3</v>
      </c>
      <c r="E16" t="s">
        <v>19</v>
      </c>
    </row>
    <row r="17">
      <c r="A17">
        <v>2</v>
      </c>
      <c r="B17" t="s">
        <v>91</v>
      </c>
      <c r="C17" t="s">
        <v>77</v>
      </c>
      <c r="D17" s="6">
        <f>'Besoins'!$B$2*0.65</f>
        <v>0.65</v>
      </c>
      <c r="E17" t="s">
        <v>19</v>
      </c>
    </row>
    <row r="18">
      <c r="A18">
        <v>2</v>
      </c>
      <c r="B18" t="s">
        <v>92</v>
      </c>
      <c r="C18" t="s">
        <v>77</v>
      </c>
      <c r="D18" s="6">
        <f>'Besoins'!$B$2*0.65</f>
        <v>0.65</v>
      </c>
      <c r="E18"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7"/>
  <cols>
    <col min="1" max="1" width="22" customWidth="1"/>
    <col min="2" max="2" width="52" customWidth="1"/>
    <col min="3" max="3" width="14" customWidth="1"/>
    <col min="4" max="4" width="10" customWidth="1"/>
  </cols>
  <sheetData>
    <row r="1" customHeight="1" ht="24">
      <c r="A1" t="s" s="2">
        <v>93</v>
      </c>
      <c r="B1"/>
      <c r="C1"/>
      <c r="D1"/>
    </row>
    <row r="2">
      <c r="A2" t="str" s="13">
        <f>"GRO_CDC_059 · GRO.POISSONS · référence : "&amp;Besoins!B3&amp;" "&amp;Besoins!C3&amp;" · multiplicateur réglable sur la feuille ""Besoins"""</f>
        <v>GRO_CDC_059 · GRO.POISSONS · référence : 100 pc · multiplicateur réglable sur la feuille </v>
      </c>
      <c r="B2"/>
      <c r="C2"/>
      <c r="D2"/>
    </row>
    <row r="3">
      <c r="A3"/>
      <c r="B3"/>
      <c r="C3"/>
      <c r="D3"/>
    </row>
    <row r="4">
      <c r="A4" t="s" s="14">
        <v>94</v>
      </c>
      <c r="B4"/>
      <c r="C4"/>
      <c r="D4"/>
    </row>
    <row r="5">
      <c r="A5" t="s" s="15">
        <v>95</v>
      </c>
      <c r="B5" t="str" s="12">
        <f>Procedure!D2</f>
        <v>Mise en place du poste de travail — Vérifier les D.L.C., peser les denrées, sélectionner le matériel. Désinfecter le matériel et le poste de travail suivant les protocoles.</v>
      </c>
      <c r="C5"/>
      <c r="D5"/>
    </row>
    <row r="6">
      <c r="A6" t="s" s="15">
        <v>96</v>
      </c>
      <c r="B6" t="str" s="12">
        <f>Procedure!D3</f>
        <v>Préparations préliminaires — La veille, décongeler les filets de grenadier suivant la procédure. Déconditionner les crevettes en suivant la procédure. Réserver au froid dans 1 bac GN 1/1 H 35. Habiller et portionner les filets de grenadier. Laver, égoutter et réserver au froid les portions dans un bac GN 2/1 H 200 en polycarbonate, muni d'une grille égouttoir. Déconditionner le coulis de tomate suivant la procédure. Réserver au froid. Peler, laver et désinfecter les oignons. Hacher au cutter les oignons. Réserver au froid. Dans une calotte, faire fondre 200 g de beurre.</v>
      </c>
      <c r="C6"/>
      <c r="D6"/>
    </row>
    <row r="7">
      <c r="A7"/>
      <c r="B7" t="str">
        <f>Besoins!B19</f>
        <v>Filets de colin lieu</v>
      </c>
      <c r="C7" s="6">
        <f>Besoins!E19</f>
        <v>14</v>
      </c>
      <c r="D7" t="str">
        <f>Besoins!F19</f>
        <v>kg</v>
      </c>
    </row>
    <row r="8">
      <c r="A8"/>
      <c r="B8" t="str">
        <f>Besoins!B20</f>
        <v>Queues de crevettes décortiquées cuites</v>
      </c>
      <c r="C8" s="6">
        <f>Besoins!E20</f>
        <v>1.5</v>
      </c>
      <c r="D8" t="str">
        <f>Besoins!F20</f>
        <v>kg</v>
      </c>
    </row>
    <row r="9">
      <c r="A9"/>
      <c r="B9" t="str">
        <f>Besoins!B8</f>
        <v>Coulis de tomate cuisinée</v>
      </c>
      <c r="C9" s="6">
        <f>Besoins!E8</f>
        <v>4</v>
      </c>
      <c r="D9" t="str">
        <f>Besoins!F8</f>
        <v>kg</v>
      </c>
    </row>
    <row r="10">
      <c r="A10"/>
      <c r="B10" t="str">
        <f>Besoins!B17</f>
        <v>OIGNON jaune France cat.I 60-80mm</v>
      </c>
      <c r="C10" s="6">
        <f>Besoins!E17</f>
        <v>1.5</v>
      </c>
      <c r="D10" t="str">
        <f>Besoins!F17</f>
        <v>kg</v>
      </c>
    </row>
    <row r="11">
      <c r="A11"/>
      <c r="B11" t="str">
        <f>Besoins!B15</f>
        <v>Beurre doux 82% MG plaquette</v>
      </c>
      <c r="C11" s="6">
        <f>Besoins!E15</f>
        <v>0.5</v>
      </c>
      <c r="D11" t="str">
        <f>Besoins!F15</f>
        <v>kg</v>
      </c>
    </row>
    <row r="12">
      <c r="A12" t="s" s="15">
        <v>97</v>
      </c>
      <c r="B12" t="str" s="12">
        <f>Procedure!D4</f>
        <v>Plaquer les portions de poisson — Au pinceau, enduire de beurre fondu le fond de 8 bacs GN 1/1 H 65. Saler et poivrer le fond des bacs. Déposer 12 portions de poisson dans chaque bac. Réserver au froid en attente d'utilisation.</v>
      </c>
      <c r="C12"/>
      <c r="D12"/>
    </row>
    <row r="13">
      <c r="A13"/>
      <c r="B13" t="str">
        <f>Besoins!B15</f>
        <v>Beurre doux 82% MG plaquette</v>
      </c>
      <c r="C13" s="6">
        <f>Besoins!E15</f>
        <v>0.5</v>
      </c>
      <c r="D13" t="str">
        <f>Besoins!F15</f>
        <v>kg</v>
      </c>
    </row>
    <row r="14">
      <c r="A14"/>
      <c r="B14" t="str">
        <f>Besoins!B12</f>
        <v>Poivre noir moulu</v>
      </c>
      <c r="C14" s="6">
        <f>Besoins!E12</f>
        <v>0.007</v>
      </c>
      <c r="D14" t="str">
        <f>Besoins!F12</f>
        <v>kg</v>
      </c>
    </row>
    <row r="15">
      <c r="A15"/>
      <c r="B15" t="str">
        <f>Besoins!B18</f>
        <v>Sel fin de cuisine</v>
      </c>
      <c r="C15" s="6">
        <f>Besoins!E18</f>
        <v>0.073</v>
      </c>
      <c r="D15" t="str">
        <f>Besoins!F18</f>
        <v>kg</v>
      </c>
    </row>
    <row r="16">
      <c r="A16" t="s" s="15">
        <v>98</v>
      </c>
      <c r="B16" t="str" s="12">
        <f>Procedure!D5</f>
        <v>Confectionner le roux — Dans un rondeau, faire fondre le beurre. Ajouter la farine tamisée. Mélanger au fouet et laisser cuire sans coloration. Au terme de la cuisson, le roux blanchit et devient mousseux. Laisser refroidir le roux dans le rondeau qui servira ultérieurement à la confection de la sauce.</v>
      </c>
      <c r="C16"/>
      <c r="D16"/>
    </row>
    <row r="17">
      <c r="A17"/>
      <c r="B17" t="s">
        <v>99</v>
      </c>
      <c r="C17" s="6">
        <f>'Besoins'!$B$2*1.3</f>
        <v>1.3</v>
      </c>
      <c r="D17" t="s">
        <v>19</v>
      </c>
    </row>
    <row r="18">
      <c r="A18" t="s" s="15">
        <v>100</v>
      </c>
      <c r="B18" t="str" s="12">
        <f>Procedure!D6</f>
        <v>Confectionner la sauce — En sauteuse, faire suer les oignons hachés avec 300 g de beurre. Déglacer au vin blanc. Réduire. Ajouter le coulis de tomate. Laisser cuire à feu doux 5 minutes. Réserver. Dans un rondeau, réaliser 8 L de fumet de crustacés à partir de fond déshydraté, en se rapportant aux recommandations du fabricant. Verser le fumet chaud sur le roux froid. Lier le fumet au fouet. Laisser cuire. Ajouter le coulis de tomate et la crème fraîche. Monter la sauce au mixeur pour lui donner de l'onctuosité. Rectifier l'assaisonnement et la consistance de la sauce.</v>
      </c>
      <c r="C18"/>
      <c r="D18"/>
    </row>
    <row r="19">
      <c r="A19"/>
      <c r="B19" t="s">
        <v>101</v>
      </c>
      <c r="C19" s="6">
        <f>'Besoins'!$B$2*8</f>
        <v>8</v>
      </c>
      <c r="D19" t="s">
        <v>15</v>
      </c>
    </row>
    <row r="20">
      <c r="A20"/>
      <c r="B20" t="str">
        <f>Besoins!B8</f>
        <v>Coulis de tomate cuisinée</v>
      </c>
      <c r="C20" s="6">
        <f>Besoins!E8</f>
        <v>4</v>
      </c>
      <c r="D20" t="str">
        <f>Besoins!F8</f>
        <v>kg</v>
      </c>
    </row>
    <row r="21">
      <c r="A21"/>
      <c r="B21" t="str">
        <f>Besoins!B7</f>
        <v>Vin blanc sec de cuisson</v>
      </c>
      <c r="C21" s="6">
        <f>Besoins!E7</f>
        <v>2</v>
      </c>
      <c r="D21" t="str">
        <f>Besoins!F7</f>
        <v>lt</v>
      </c>
    </row>
    <row r="22">
      <c r="A22"/>
      <c r="B22" t="str">
        <f>Besoins!B16</f>
        <v>Crème fraîche liquide 15% MG allégée</v>
      </c>
      <c r="C22" s="6">
        <f>Besoins!E16</f>
        <v>2</v>
      </c>
      <c r="D22" t="str">
        <f>Besoins!F16</f>
        <v>lt</v>
      </c>
    </row>
    <row r="23">
      <c r="A23"/>
      <c r="B23" t="str">
        <f>Besoins!B17</f>
        <v>OIGNON jaune France cat.I 60-80mm</v>
      </c>
      <c r="C23" s="6">
        <f>Besoins!E17</f>
        <v>1.5</v>
      </c>
      <c r="D23" t="str">
        <f>Besoins!F17</f>
        <v>kg</v>
      </c>
    </row>
    <row r="24">
      <c r="A24"/>
      <c r="B24" t="str">
        <f>Besoins!B15</f>
        <v>Beurre doux 82% MG plaquette</v>
      </c>
      <c r="C24" s="6">
        <f>Besoins!E15</f>
        <v>0.5</v>
      </c>
      <c r="D24" t="str">
        <f>Besoins!F15</f>
        <v>kg</v>
      </c>
    </row>
    <row r="25">
      <c r="A25"/>
      <c r="B25" t="str">
        <f>Besoins!B11</f>
        <v>Piment de Cayenne</v>
      </c>
      <c r="C25" s="6">
        <f>Besoins!E11</f>
        <v>0.008</v>
      </c>
      <c r="D25" t="str">
        <f>Besoins!F11</f>
        <v>kg</v>
      </c>
    </row>
    <row r="26">
      <c r="A26" t="s" s="15">
        <v>102</v>
      </c>
      <c r="B26" t="str" s="12">
        <f>Procedure!D7</f>
        <v>Marquer la cuisson du poisson — Préchauffer le four sur la position mixte à +150°C. Sur les portions de poisson, répartir les crevettes. À l'aide d'une louche, napper chaque bac de poisson de 2 litres de sauce. Étager les bacs sur une échelle de cuisson. Poser la sonde de cuisson au cœur d'une portion. Couvrir. Enfourner l'échelle. Cuire pendant 15 minutes environ. Au terme de la cuisson, atteindre +63°C à cœur. Respecter la procédure de fin de cuisson. Stocker en armoire chaude et maintenir à +63°C en attente de consommation.</v>
      </c>
      <c r="C26"/>
      <c r="D26"/>
    </row>
    <row r="27">
      <c r="A27"/>
      <c r="B27" t="str">
        <f>Besoins!B20</f>
        <v>Queues de crevettes décortiquées cuites</v>
      </c>
      <c r="C27" s="6">
        <f>Besoins!E20</f>
        <v>1.5</v>
      </c>
      <c r="D27" t="str">
        <f>Besoins!F20</f>
        <v>kg</v>
      </c>
    </row>
    <row r="28">
      <c r="A28" t="s" s="15">
        <v>103</v>
      </c>
      <c r="B28" t="str" s="12">
        <f>Procedure!D8</f>
        <v>Dresser et servir — Dresser à l'assiette une portion de poisson accompagnée de crevettes, napper de sauce. Accompagner de pommes vapeur, de riz pilaf, de gratin de légumes, etc.</v>
      </c>
      <c r="C28"/>
      <c r="D28"/>
    </row>
    <row r="29">
      <c r="A29" t="s" s="15">
        <v>104</v>
      </c>
      <c r="B29" t="str" s="12">
        <f>Procedure!D9</f>
        <v>Suggestions — On peut décorer d'un fleuron. Traditionnellement, la sauce Nantua est composée d'un velouté de poisson monté au beurre d'écrevisse, parfois tomaté.</v>
      </c>
      <c r="C29"/>
      <c r="D29"/>
    </row>
    <row r="30">
      <c r="A30"/>
      <c r="B30"/>
      <c r="C30"/>
      <c r="D30"/>
    </row>
    <row r="31">
      <c r="A31" t="s" s="14">
        <v>105</v>
      </c>
      <c r="B31"/>
      <c r="C31"/>
      <c r="D31"/>
    </row>
    <row r="32">
      <c r="A32" t="s" s="15">
        <v>95</v>
      </c>
      <c r="B32" t="str" s="12">
        <f>Procedure!D10</f>
        <v>Délayer la poudre dans l'eau froide en fouettant, puis porter à ébullition en remuant régulièrement.</v>
      </c>
      <c r="C32"/>
      <c r="D32"/>
    </row>
    <row r="33">
      <c r="A33"/>
      <c r="B33" t="str">
        <f>Besoins!B9</f>
        <v>EAU</v>
      </c>
      <c r="C33" s="6">
        <f>Besoins!E9</f>
        <v>7.8</v>
      </c>
      <c r="D33" t="str">
        <f>Besoins!F9</f>
        <v>lt</v>
      </c>
    </row>
    <row r="34">
      <c r="A34"/>
      <c r="B34" t="str">
        <f>Besoins!B13</f>
        <v>Fumet de Crustacés déshydraté (Knorr Professional)</v>
      </c>
      <c r="C34" s="6">
        <f>Besoins!E13</f>
        <v>0.2</v>
      </c>
      <c r="D34" t="str">
        <f>Besoins!F13</f>
        <v>kg</v>
      </c>
    </row>
    <row r="35">
      <c r="A35"/>
      <c r="B35"/>
      <c r="C35"/>
      <c r="D35"/>
    </row>
    <row r="36">
      <c r="A36" t="s" s="14">
        <v>106</v>
      </c>
      <c r="B36"/>
      <c r="C36"/>
      <c r="D36"/>
    </row>
    <row r="37">
      <c r="A37" t="s" s="15">
        <v>95</v>
      </c>
      <c r="B37" t="str" s="12">
        <f>"[METTRE EN PLACE] "&amp;Procedure!D11</f>
        <v>[METTRE EN PLACE] Mettre en place — Peser, mesurer et contrôler les denrées. Tamiser la farine. Découper le beurre en parcelles.</v>
      </c>
      <c r="C37"/>
      <c r="D37"/>
    </row>
    <row r="38">
      <c r="A38"/>
      <c r="B38" t="str">
        <f>Besoins!B14</f>
        <v>Beurre de cuisine bloc 10 kg</v>
      </c>
      <c r="C38" s="6">
        <f>Besoins!E14</f>
        <v>0.65</v>
      </c>
      <c r="D38" t="str">
        <f>Besoins!F14</f>
        <v>kg</v>
      </c>
    </row>
    <row r="39">
      <c r="A39"/>
      <c r="B39" t="str">
        <f>Besoins!B10</f>
        <v>farine de blé tamisée type 55</v>
      </c>
      <c r="C39" s="6">
        <f>Besoins!E10</f>
        <v>0.65</v>
      </c>
      <c r="D39" t="str">
        <f>Besoins!F10</f>
        <v>kg</v>
      </c>
    </row>
    <row r="40">
      <c r="A40" t="s" s="15">
        <v>96</v>
      </c>
      <c r="B40" t="str" s="12">
        <f>"[ÉTUVER] "&amp;Procedure!D12</f>
        <v>[ÉTUVER] Réaliser le roux — Faire fondre le beurre en parcelles dans une sauteuse suffisamment grande. Ajouter la farine tamisée dès que le beurre est fondu. Mélanger à l'aide d'une spatule ou d'un fouet à sauce jusqu'à obtenir un mélange lisse et homogène.</v>
      </c>
      <c r="C40"/>
      <c r="D40"/>
    </row>
    <row r="41">
      <c r="A41"/>
      <c r="B41" t="str">
        <f>Besoins!B14</f>
        <v>Beurre de cuisine bloc 10 kg</v>
      </c>
      <c r="C41" s="6">
        <f>Besoins!E14</f>
        <v>0.65</v>
      </c>
      <c r="D41" t="str">
        <f>Besoins!F14</f>
        <v>kg</v>
      </c>
    </row>
    <row r="42">
      <c r="A42"/>
      <c r="B42" t="str">
        <f>Besoins!B10</f>
        <v>farine de blé tamisée type 55</v>
      </c>
      <c r="C42" s="6">
        <f>Besoins!E10</f>
        <v>0.65</v>
      </c>
      <c r="D42" t="str">
        <f>Besoins!F10</f>
        <v>kg</v>
      </c>
    </row>
    <row r="43">
      <c r="A43" t="s" s="15">
        <v>97</v>
      </c>
      <c r="B43" t="str" s="12">
        <f>"[RÉDUIRE] "&amp;Procedure!D13</f>
        <v>[RÉDUIRE] Cuire le roux blanc — Cuire très doucement à feu réduit sans arrêter de mélanger. Arrêter la cuisson lorsqu'il blanchit et devient mousseux — on dit alors qu'il « fleurit ».</v>
      </c>
      <c r="C43"/>
      <c r="D43"/>
    </row>
    <row r="44">
      <c r="A44"/>
      <c r="B44" t="str" s="16">
        <f>"ℹ "&amp;Procedure!E13</f>
        <v>ℹ</v>
      </c>
      <c r="C44"/>
      <c r="D44"/>
    </row>
    <row r="45">
      <c r="A45" t="s" s="15">
        <v>98</v>
      </c>
      <c r="B45" t="str" s="12">
        <f>"[REFROIDIR] "&amp;Procedure!D14</f>
        <v>[REFROIDIR] Refroidir rapidement — Retirer la sauteuse du feu. Si nécessaire, plonger le fond dans une plaque d'eau froide pour stopper la cuisson.</v>
      </c>
      <c r="C45"/>
      <c r="D45"/>
    </row>
    <row r="46">
      <c r="A46"/>
      <c r="B46"/>
      <c r="C46"/>
      <c r="D46"/>
    </row>
    <row r="47">
      <c r="A47" t="s" s="17">
        <v>107</v>
      </c>
      <c r="B47"/>
      <c r="C47"/>
      <c r="D47"/>
    </row>
  </sheetData>
  <sheetProtection sheet="1" formatRows="0" formatColumns="0"/>
  <mergeCells count="20">
    <mergeCell ref="A1:D1"/>
    <mergeCell ref="A2:D2"/>
    <mergeCell ref="A4:D4"/>
    <mergeCell ref="B5:D5"/>
    <mergeCell ref="B6:D6"/>
    <mergeCell ref="B12:D12"/>
    <mergeCell ref="B16:D16"/>
    <mergeCell ref="B18:D18"/>
    <mergeCell ref="B26:D26"/>
    <mergeCell ref="B28:D28"/>
    <mergeCell ref="B29:D29"/>
    <mergeCell ref="A31:D31"/>
    <mergeCell ref="B32:D32"/>
    <mergeCell ref="A36:D36"/>
    <mergeCell ref="B37:D37"/>
    <mergeCell ref="B40:D40"/>
    <mergeCell ref="B43:D43"/>
    <mergeCell ref="B44:D44"/>
    <mergeCell ref="B45:D45"/>
    <mergeCell ref="A47:D4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2026-09-15T23:42:44Z</dcterms:created>
  <dc:title>ESTOUFFADE DE GRENADIER AU COUL</dc:title>
  <dc:subject/>
  <dc:creator>CUIS.web</dc:creator>
  <cp:lastModifiedBy/>
  <cp:keywords/>
  <dc:description>Export automatique — moteur récursif d'origine : Bernard Vandendaele</dc:description>
  <cp:category/>
  <dc:language>en-US</dc:language>
  <dcterms:modified xsi:type="dcterms:W3CDTF">2026-09-15T23:42:44Z</dcterms:modified>
  <cp:revision>1</cp:revision>
</cp:coreProperties>
</file>