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<sst xmlns="http://schemas.openxmlformats.org/spreadsheetml/2006/main" count="103" uniqueCount="103">
  <si>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</si>
  <si>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</si>
  <si>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</si>
  <si>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</si>
  <si>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</si>
  <si>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</si>
  <si>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</si>
  <si>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</si>
  <si>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</si>
  <si>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</si>
  <si>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</si>
  <si>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</si>
  <si>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</si>
  <si>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</si>
  <si>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</si>
  <si>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</si>
  <si>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</si>
  <si>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</si>
  <si>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</si>
  <si>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</si>
  <si>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</si>
  <si>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</si>
  <si>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</si>
  <si>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</si>
  <si>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</si>
  <si>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</si>
  <si>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</si>
  <si>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</si>
  <si>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</si>
  <si>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</si>
  <si>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</si>
  <si>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</si>
  <si>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</si>
  <si>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</si>
  <si>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</si>
  <si>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</si>
  <si>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</si>
  <si>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</si>
  <si>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</si>
  <si>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</si>
  <si>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</si>
  <si>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</si>
  <si>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</si>
  <si>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</si>
  <si>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</si>
  <si>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</si>
  <si>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</si>
  <si>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</si>
  <si>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</si>
  <si>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</si>
  <si>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</si>
  <si>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</si>
  <si>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</si>
  <si>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</si>
  <si>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(VOLAILLE)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</si>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</sst>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0.325</v>
      </c>
      <c r="E12" s="6">
        <f>D12*$B$2</f>
        <v>0.325</v>
      </c>
      <c r="F12" t="s">
        <v>22</v>
      </c>
      <c r="G12" s="8">
        <f>E12*0.56</f>
        <v>0.182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0.325</v>
      </c>
      <c r="E14" s="6">
        <f>D14*$B$2</f>
        <v>0.325</v>
      </c>
      <c r="F14" t="s">
        <v>22</v>
      </c>
      <c r="G14" s="8">
        <f>E14*4.9</f>
        <v>1.5925</v>
      </c>
    </row>
    <row r="15">
      <c r="A15" t="s">
        <v>36</v>
      </c>
      <c r="B15" t="s">
        <v>37</v>
      </c>
      <c r="C15" t="s">
        <v>35</v>
      </c>
      <c r="D15" s="4">
        <v>0.5</v>
      </c>
      <c r="E15" s="6">
        <f>D15*$B$2</f>
        <v>0.5</v>
      </c>
      <c r="F15" t="s">
        <v>22</v>
      </c>
      <c r="G15" s="8">
        <f>E15*5.2</f>
        <v>2.6</v>
      </c>
    </row>
    <row r="16">
      <c r="A16" t="s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41</v>
      </c>
      <c r="B17" t="s">
        <v>42</v>
      </c>
      <c r="C17" t="s">
        <v>43</v>
      </c>
      <c r="D17" s="4">
        <v>1</v>
      </c>
      <c r="E17" s="6">
        <f>D17*$B$2</f>
        <v>1</v>
      </c>
      <c r="F17" t="s">
        <v>22</v>
      </c>
      <c r="G17" s="8">
        <f>E17*6</f>
        <v>6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22</v>
      </c>
      <c r="G18" s="8">
        <f>E18*0.35</f>
        <v>0.021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1">
        <v>55</v>
      </c>
      <c r="E2" t="s" s="11"/>
      <c r="F2"/>
    </row>
    <row r="3">
      <c r="A3" t="s">
        <v>54</v>
      </c>
      <c r="B3">
        <v>2</v>
      </c>
      <c r="C3"/>
      <c r="D3" t="s" s="11">
        <v>56</v>
      </c>
      <c r="E3" t="s" s="11"/>
      <c r="F3"/>
    </row>
    <row r="4">
      <c r="A4" t="s">
        <v>57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57</v>
      </c>
      <c r="B5">
        <v>2</v>
      </c>
      <c r="C5"/>
      <c r="D5" t="s" s="11">
        <v>58</v>
      </c>
      <c r="E5" t="s" s="11"/>
      <c r="F5"/>
    </row>
    <row r="6">
      <c r="A6" t="s">
        <v>57</v>
      </c>
      <c r="B6">
        <v>3</v>
      </c>
      <c r="C6"/>
      <c r="D6" t="s" s="11">
        <v>59</v>
      </c>
      <c r="E6" t="s" s="11"/>
      <c r="F6"/>
    </row>
    <row r="7">
      <c r="A7" t="s">
        <v>60</v>
      </c>
      <c r="B7">
        <v>1</v>
      </c>
      <c r="C7"/>
      <c r="D7" t="s" s="11">
        <v>61</v>
      </c>
      <c r="E7" t="s" s="11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  <row r="9">
      <c r="A9" t="s">
        <v>62</v>
      </c>
      <c r="B9">
        <v>2</v>
      </c>
      <c r="C9" t="s">
        <v>65</v>
      </c>
      <c r="D9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1"/>
      <c r="F9"/>
    </row>
    <row r="10">
      <c r="A10" t="s">
        <v>62</v>
      </c>
      <c r="B10">
        <v>3</v>
      </c>
      <c r="C10" t="s">
        <v>66</v>
      </c>
      <c r="D10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1">
        <v>67</v>
      </c>
      <c r="F10"/>
    </row>
    <row r="11">
      <c r="A11" t="s">
        <v>62</v>
      </c>
      <c r="B11">
        <v>4</v>
      </c>
      <c r="C11" t="s">
        <v>68</v>
      </c>
      <c r="D11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54</v>
      </c>
      <c r="C2" t="s">
        <v>73</v>
      </c>
      <c r="D2" s="6">
        <f>'Besoins'!$B$2*100</f>
        <v>100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'Besoins'!$B$2*100</f>
        <v>100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'Besoins'!$B$2*8</f>
        <v>8</v>
      </c>
      <c r="E4" t="s">
        <v>15</v>
      </c>
    </row>
    <row r="5">
      <c r="A5">
        <v>3</v>
      </c>
      <c r="B5" t="s">
        <v>76</v>
      </c>
      <c r="C5" t="s">
        <v>77</v>
      </c>
      <c r="D5" s="6">
        <f>'Besoins'!$B$2*6.28</f>
        <v>6.28</v>
      </c>
      <c r="E5" t="s">
        <v>15</v>
      </c>
    </row>
    <row r="6">
      <c r="A6">
        <v>3</v>
      </c>
      <c r="B6" t="s">
        <v>78</v>
      </c>
      <c r="C6" t="s">
        <v>77</v>
      </c>
      <c r="D6" s="6">
        <f>'Besoins'!$B$2*1.6</f>
        <v>1.6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'Besoins'!$B$2*0.12</f>
        <v>0.12</v>
      </c>
      <c r="E7" t="s">
        <v>22</v>
      </c>
    </row>
    <row r="8">
      <c r="A8">
        <v>2</v>
      </c>
      <c r="B8" t="s">
        <v>80</v>
      </c>
      <c r="C8" t="s">
        <v>77</v>
      </c>
      <c r="D8" s="6">
        <f>'Besoins'!$B$2*0.06</f>
        <v>0.06</v>
      </c>
      <c r="E8" t="s">
        <v>22</v>
      </c>
    </row>
    <row r="9">
      <c r="A9">
        <v>2</v>
      </c>
      <c r="B9" t="s">
        <v>81</v>
      </c>
      <c r="C9" t="s">
        <v>77</v>
      </c>
      <c r="D9" s="6">
        <f>'Besoins'!$B$2*0.002</f>
        <v>0.002</v>
      </c>
      <c r="E9" t="s">
        <v>22</v>
      </c>
    </row>
    <row r="10">
      <c r="A10">
        <v>2</v>
      </c>
      <c r="B10" t="s">
        <v>82</v>
      </c>
      <c r="C10" t="s">
        <v>77</v>
      </c>
      <c r="D10" s="6">
        <f>'Besoins'!$B$2*0.006</f>
        <v>0.006</v>
      </c>
      <c r="E10" t="s">
        <v>22</v>
      </c>
    </row>
    <row r="11">
      <c r="A11">
        <v>2</v>
      </c>
      <c r="B11" t="s">
        <v>83</v>
      </c>
      <c r="C11" t="s">
        <v>77</v>
      </c>
      <c r="D11" s="6">
        <f>'Besoins'!$B$2*0.002</f>
        <v>0.002</v>
      </c>
      <c r="E11" t="s">
        <v>22</v>
      </c>
    </row>
    <row r="12">
      <c r="A12">
        <v>2</v>
      </c>
      <c r="B12" t="s">
        <v>84</v>
      </c>
      <c r="C12" t="s">
        <v>73</v>
      </c>
      <c r="D12" s="6">
        <f>'Besoins'!$B$2*0.65</f>
        <v>0.65</v>
      </c>
      <c r="E12" t="s">
        <v>22</v>
      </c>
    </row>
    <row r="13">
      <c r="A13">
        <v>3</v>
      </c>
      <c r="B13" t="s">
        <v>85</v>
      </c>
      <c r="C13" t="s">
        <v>77</v>
      </c>
      <c r="D13" s="6">
        <f>'Besoins'!$B$2*0.325</f>
        <v>0.325</v>
      </c>
      <c r="E13" t="s">
        <v>22</v>
      </c>
    </row>
    <row r="14">
      <c r="A14">
        <v>3</v>
      </c>
      <c r="B14" t="s">
        <v>86</v>
      </c>
      <c r="C14" t="s">
        <v>77</v>
      </c>
      <c r="D14" s="6">
        <f>'Besoins'!$B$2*0.325</f>
        <v>0.325</v>
      </c>
      <c r="E14" t="s">
        <v>22</v>
      </c>
    </row>
    <row r="15">
      <c r="A15">
        <v>2</v>
      </c>
      <c r="B15" t="s">
        <v>87</v>
      </c>
      <c r="C15" t="s">
        <v>77</v>
      </c>
      <c r="D15" s="6">
        <f>'Besoins'!$B$2*2</f>
        <v>2</v>
      </c>
      <c r="E15" t="s">
        <v>15</v>
      </c>
    </row>
    <row r="16">
      <c r="A16">
        <v>2</v>
      </c>
      <c r="B16" t="s">
        <v>88</v>
      </c>
      <c r="C16" t="s">
        <v>77</v>
      </c>
      <c r="D16" s="6">
        <f>'Besoins'!$B$2*0.5</f>
        <v>0.5</v>
      </c>
      <c r="E16" t="s">
        <v>22</v>
      </c>
    </row>
    <row r="17">
      <c r="A17">
        <v>1</v>
      </c>
      <c r="B17" t="s">
        <v>89</v>
      </c>
      <c r="C17" t="s">
        <v>77</v>
      </c>
      <c r="D17" s="6">
        <f>'Besoins'!$B$2*1</f>
        <v>1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2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91</v>
      </c>
      <c r="B4"/>
      <c r="C4"/>
      <c r="D4"/>
    </row>
    <row r="5">
      <c r="A5" t="s" s="14">
        <v>92</v>
      </c>
      <c r="B5" t="str" s="11">
        <f>Procedure!D2</f>
        <v>Confectionner la sauce suprême selon la recette de base. Ajouter 1 kg de galets d'oseille surgelée.</v>
      </c>
      <c r="C5"/>
      <c r="D5"/>
    </row>
    <row r="6">
      <c r="A6"/>
      <c r="B6" t="s">
        <v>93</v>
      </c>
      <c r="C6" s="6">
        <f>'Besoins'!$B$2*100</f>
        <v>100</v>
      </c>
      <c r="D6" t="s">
        <v>3</v>
      </c>
    </row>
    <row r="7">
      <c r="A7"/>
      <c r="B7" t="str">
        <f>Besoins!B17</f>
        <v>Oseille surgelee (galets)</v>
      </c>
      <c r="C7" s="6">
        <f>Besoins!E17</f>
        <v>1</v>
      </c>
      <c r="D7" t="str">
        <f>Besoins!F17</f>
        <v>kg</v>
      </c>
    </row>
    <row r="8">
      <c r="A8" t="s" s="14">
        <v>94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95</v>
      </c>
      <c r="B10"/>
      <c r="C10"/>
      <c r="D10"/>
    </row>
    <row r="11">
      <c r="A11" t="s" s="14">
        <v>92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94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96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">
        <v>97</v>
      </c>
      <c r="C18" s="6">
        <f>'Besoins'!$B$2*0.65</f>
        <v>0.65</v>
      </c>
      <c r="D18" t="s">
        <v>22</v>
      </c>
    </row>
    <row r="19">
      <c r="A19" t="s" s="14">
        <v>98</v>
      </c>
      <c r="B19" t="str" s="11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6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3">
        <v>99</v>
      </c>
      <c r="B23"/>
      <c r="C23"/>
      <c r="D23"/>
    </row>
    <row r="24">
      <c r="A24" t="s" s="14">
        <v>92</v>
      </c>
      <c r="B24" t="str" s="11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6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6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6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3">
        <v>100</v>
      </c>
      <c r="B29"/>
      <c r="C29"/>
      <c r="D29"/>
    </row>
    <row r="30">
      <c r="A30" t="s" s="14">
        <v>92</v>
      </c>
      <c r="B30" t="str" s="11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6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6">
        <f>Besoins!E12</f>
        <v>0.325</v>
      </c>
      <c r="D32" t="str">
        <f>Besoins!F12</f>
        <v>kg</v>
      </c>
    </row>
    <row r="33">
      <c r="A33" t="s" s="14">
        <v>94</v>
      </c>
      <c r="B33" t="str" s="11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4">
        <v>98</v>
      </c>
      <c r="B34" t="str" s="11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5">
        <f>"ℹ "&amp;Procedure!E10</f>
        <v>ℹ</v>
      </c>
      <c r="C35"/>
      <c r="D35"/>
    </row>
    <row r="36">
      <c r="A36" t="s" s="14">
        <v>101</v>
      </c>
      <c r="B36" t="str" s="11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6">
        <v>102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2026-10-31T03:06:36Z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2026-10-31T03:06:36Z</dcterms:modified>
  <cp:revision>1</cp:revision>
</cp:coreProperties>
</file>