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<sst xmlns="http://schemas.openxmlformats.org/spreadsheetml/2006/main" count="75" uniqueCount="75">
  <si>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</si>
  <si>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</si>
  <si>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</si>
  <si>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</si>
  <si>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</si>
  <si>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</si>
  <si>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</si>
  <si>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</si>
  <si>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</si>
  <si>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</si>
  <si>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</si>
  <si>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</si>
  <si>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</si>
  <si>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</si>
  <si>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</si>
  <si>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</si>
  <si>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</si>
  <si>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</si>
  <si>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</si>
  <si>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</si>
  <si>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</si>
  <si>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</si>
  <si>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</si>
  <si>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</si>
  <si>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</si>
  <si>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</si>
  <si>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</si>
  <si>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</si>
  <si>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</si>
  <si>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</si>
  <si>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</si>
  <si>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</si>
  <si>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</si>
  <si>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</si>
  <si>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</si>
  <si>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</si>
  <si>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</si>
  <si>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</si>
  <si>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</si>
  <si>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</si>
  <si>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</si>
  <si>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</si>
  <si>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</si>
  <si>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</si>
  <si>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</si>
  <si>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</si>
  <si>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</si>
  <si>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</si>
  <si>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AU RIZ (ÉCOLE LENÔTRE)</t>
  </si>
  <si>
    <t>RIZ AU LAIT (école Lenôtre)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</si>
  <si>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</si>
  <si>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</si>
  <si>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</si>
  <si>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</si>
  <si>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</si>
  <si>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</si>
  <si>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</si>
  <si>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</si>
  <si>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</si>
  <si>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</si>
  <si>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</si>
  <si>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</si>
  <si>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 (conv.)</t>
  </si>
  <si>
    <t>conversion</t>
  </si>
  <si>
    <t xml:space="preserve">        ↳ ORANGE (P)</t>
  </si>
  <si>
    <t xml:space="preserve">            ↳ ORANGE</t>
  </si>
  <si>
    <t xml:space="preserve">    ↳ BEURRE</t>
  </si>
  <si>
    <t xml:space="preserve">    ↳ GELATINE EN FEUILLES (P) (conv.)</t>
  </si>
  <si>
    <t xml:space="preserve">    ↳ KIRCH</t>
  </si>
  <si>
    <t xml:space="preserve">    ↳ CREME FRAOECHE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</si>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</sst>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E7*16.0945</f>
        <v>32.189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18</v>
      </c>
      <c r="B9" t="s">
        <v>19</v>
      </c>
      <c r="C9" t="s">
        <v>17</v>
      </c>
      <c r="D9" s="4">
        <v>0.5</v>
      </c>
      <c r="E9" s="6">
        <f>D9*$B$2</f>
        <v>0.5</v>
      </c>
      <c r="F9" t="s">
        <v>20</v>
      </c>
      <c r="G9" s="9">
        <f>E9*2.5335</f>
        <v>1.26675</v>
      </c>
    </row>
    <row r="10">
      <c r="A10" t="s" s="8">
        <v>21</v>
      </c>
      <c r="B10" t="s">
        <v>22</v>
      </c>
      <c r="C10" t="s">
        <v>17</v>
      </c>
      <c r="D10" s="4">
        <v>0.5</v>
      </c>
      <c r="E10" s="6">
        <f>D10*$B$2</f>
        <v>0.5</v>
      </c>
      <c r="F10" t="s">
        <v>3</v>
      </c>
      <c r="G10" s="9">
        <f>E10*0.6544641786</f>
        <v>0.327232</v>
      </c>
    </row>
    <row r="11">
      <c r="A11" t="s" s="8">
        <v>23</v>
      </c>
      <c r="B11" t="s">
        <v>24</v>
      </c>
      <c r="C11" t="s">
        <v>25</v>
      </c>
      <c r="D11" s="4">
        <v>2</v>
      </c>
      <c r="E11" s="6">
        <f>D11*$B$2</f>
        <v>2</v>
      </c>
      <c r="F11" t="s">
        <v>26</v>
      </c>
      <c r="G11" s="9">
        <f>E11*0.27</f>
        <v>0.54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3</v>
      </c>
      <c r="G12" s="9">
        <f>E12*2.355</f>
        <v>0.2355</v>
      </c>
    </row>
    <row r="13">
      <c r="A13" t="s" s="8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20</v>
      </c>
      <c r="G13" s="9">
        <f>E13*13.2127</f>
        <v>0.264254</v>
      </c>
    </row>
    <row r="14">
      <c r="A14" t="s" s="8">
        <v>33</v>
      </c>
      <c r="B14" t="s">
        <v>34</v>
      </c>
      <c r="C14" t="s">
        <v>35</v>
      </c>
      <c r="D14" s="4">
        <v>0.001</v>
      </c>
      <c r="E14" s="6">
        <f>D14*$B$2</f>
        <v>0.001</v>
      </c>
      <c r="F14" t="s">
        <v>3</v>
      </c>
      <c r="G14" s="9">
        <f>E14*0.186416</f>
        <v>0.000186</v>
      </c>
    </row>
    <row r="15">
      <c r="A15" t="s" s="8">
        <v>36</v>
      </c>
      <c r="B15" t="s">
        <v>37</v>
      </c>
      <c r="C15" t="s">
        <v>25</v>
      </c>
      <c r="D15" s="4">
        <v>0.72</v>
      </c>
      <c r="E15" s="6">
        <f>D15*$B$2</f>
        <v>0.72</v>
      </c>
      <c r="F15" t="s">
        <v>20</v>
      </c>
      <c r="G15" s="9">
        <f>E15*0.5999</f>
        <v>0.431928</v>
      </c>
    </row>
    <row r="16">
      <c r="A16" t="s" s="8">
        <v>38</v>
      </c>
      <c r="B16" t="s">
        <v>39</v>
      </c>
      <c r="C16" t="s">
        <v>40</v>
      </c>
      <c r="D16" s="4">
        <v>0.1</v>
      </c>
      <c r="E16" s="6">
        <f>D16*$B$2</f>
        <v>0.1</v>
      </c>
      <c r="F16" t="s">
        <v>3</v>
      </c>
      <c r="G16" s="9">
        <f>E16*0.95</f>
        <v>0.095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48</v>
      </c>
      <c r="C2" t="s">
        <v>55</v>
      </c>
      <c r="D2" s="6">
        <f>'Besoins'!$B$2*1.6</f>
        <v>1.6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'Besoins'!$B$2*0.72</f>
        <v>0.72</v>
      </c>
      <c r="E4" t="s">
        <v>20</v>
      </c>
    </row>
    <row r="5">
      <c r="A5">
        <v>2</v>
      </c>
      <c r="B5" t="s">
        <v>59</v>
      </c>
      <c r="C5" t="s">
        <v>58</v>
      </c>
      <c r="D5" s="6">
        <f>'Besoins'!$B$2*0.1</f>
        <v>0.1</v>
      </c>
      <c r="E5" t="s">
        <v>3</v>
      </c>
    </row>
    <row r="6">
      <c r="A6">
        <v>2</v>
      </c>
      <c r="B6" t="s">
        <v>60</v>
      </c>
      <c r="C6" t="s">
        <v>58</v>
      </c>
      <c r="D6" s="6">
        <f>'Besoins'!$B$2*0.001</f>
        <v>0.001</v>
      </c>
      <c r="E6" t="s">
        <v>3</v>
      </c>
    </row>
    <row r="7">
      <c r="A7">
        <v>2</v>
      </c>
      <c r="B7" t="s">
        <v>61</v>
      </c>
      <c r="C7" t="s">
        <v>58</v>
      </c>
      <c r="D7" s="6">
        <f>'Besoins'!$B$2*0.1</f>
        <v>0.1</v>
      </c>
      <c r="E7" t="s">
        <v>3</v>
      </c>
    </row>
    <row r="8">
      <c r="A8">
        <v>2</v>
      </c>
      <c r="B8" t="s">
        <v>62</v>
      </c>
      <c r="C8" t="s">
        <v>63</v>
      </c>
      <c r="D8" s="6">
        <f>'Besoins'!$B$2*4</f>
        <v>4</v>
      </c>
      <c r="E8" t="s">
        <v>26</v>
      </c>
    </row>
    <row r="9">
      <c r="A9">
        <v>2</v>
      </c>
      <c r="B9" t="s">
        <v>64</v>
      </c>
      <c r="C9" t="s">
        <v>55</v>
      </c>
      <c r="D9" s="6">
        <f>'Besoins'!$B$2*0.5</f>
        <v>0.5</v>
      </c>
      <c r="E9" t="s">
        <v>26</v>
      </c>
    </row>
    <row r="10">
      <c r="A10">
        <v>3</v>
      </c>
      <c r="B10" t="s">
        <v>65</v>
      </c>
      <c r="C10" t="s">
        <v>58</v>
      </c>
      <c r="D10" s="6">
        <f>'Besoins'!$B$2*0.5</f>
        <v>0.5</v>
      </c>
      <c r="E10" t="s">
        <v>3</v>
      </c>
    </row>
    <row r="11">
      <c r="A11">
        <v>1</v>
      </c>
      <c r="B11" t="s">
        <v>66</v>
      </c>
      <c r="C11" t="s">
        <v>58</v>
      </c>
      <c r="D11" s="6">
        <f>'Besoins'!$B$2*0.1</f>
        <v>0.1</v>
      </c>
      <c r="E11" t="s">
        <v>3</v>
      </c>
    </row>
    <row r="12">
      <c r="A12">
        <v>1</v>
      </c>
      <c r="B12" t="s">
        <v>67</v>
      </c>
      <c r="C12" t="s">
        <v>63</v>
      </c>
      <c r="D12" s="6">
        <f>'Besoins'!$B$2*2</f>
        <v>2</v>
      </c>
      <c r="E12" t="s">
        <v>26</v>
      </c>
    </row>
    <row r="13">
      <c r="A13">
        <v>1</v>
      </c>
      <c r="B13" t="s">
        <v>68</v>
      </c>
      <c r="C13" t="s">
        <v>58</v>
      </c>
      <c r="D13" s="6">
        <f>'Besoins'!$B$2*0.02</f>
        <v>0.02</v>
      </c>
      <c r="E13" t="s">
        <v>20</v>
      </c>
    </row>
    <row r="14">
      <c r="A14">
        <v>1</v>
      </c>
      <c r="B14" t="s">
        <v>69</v>
      </c>
      <c r="C14" t="s">
        <v>58</v>
      </c>
      <c r="D14" s="6">
        <f>'Besoins'!$B$2*0.5</f>
        <v>0.5</v>
      </c>
      <c r="E14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