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<sst xmlns="http://schemas.openxmlformats.org/spreadsheetml/2006/main" count="69" uniqueCount="69">
  <si>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</si>
  <si>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</si>
  <si>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</si>
  <si>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</si>
  <si>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</si>
  <si>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</si>
  <si>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</si>
  <si>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</si>
  <si>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</si>
  <si>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</si>
  <si>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</si>
  <si>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</si>
  <si>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</si>
  <si>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</si>
  <si>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</si>
  <si>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</si>
  <si>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</si>
  <si>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</si>
  <si>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</si>
  <si>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</si>
  <si>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</si>
  <si>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</si>
  <si>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</si>
  <si>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RNM57224454</t>
  </si>
  <si>
    <t>CHÈVRE 25% MG 100% chèvre bûche 1kg</t>
  </si>
  <si>
    <t>Produits laitiers et œufs</t>
  </si>
  <si>
    <t>BEU-DOUX</t>
  </si>
  <si>
    <t>Beurre doux 82% MG plaquette</t>
  </si>
  <si>
    <t>Beurres et margarines</t>
  </si>
  <si>
    <t>RNM1950160</t>
  </si>
  <si>
    <t>MENTHE France botte</t>
  </si>
  <si>
    <t>Légumes</t>
  </si>
  <si>
    <t>bte</t>
  </si>
  <si>
    <t>SEL-FIN</t>
  </si>
  <si>
    <t>Sel fin de cuisine</t>
  </si>
  <si>
    <t>Sels et condiments de base</t>
  </si>
  <si>
    <t>Total</t>
  </si>
  <si>
    <t>Recette</t>
  </si>
  <si>
    <t>#</t>
  </si>
  <si>
    <t>Verbe</t>
  </si>
  <si>
    <t>Étape</t>
  </si>
  <si>
    <t>Précision technique</t>
  </si>
  <si>
    <t>Durée</t>
  </si>
  <si>
    <t>OMELETTE MENTHE ET CHEVRE</t>
  </si>
  <si>
    <t>Mise en place du poste de travail - Verifier les DLC, peser les denrees, selectionner le materiel.</t>
  </si>
  <si>
    <t>Servir - Detailler l'omelette en portions. Accompagner de pates, pommes sautees, gratin de legumes.</t>
  </si>
  <si>
    <t>Niveau</t>
  </si>
  <si>
    <t>Composant</t>
  </si>
  <si>
    <t>Type</t>
  </si>
  <si>
    <t>Quantité (× multiplicateur, voir feuille Besoins)</t>
  </si>
  <si>
    <t>recette</t>
  </si>
  <si>
    <t xml:space="preserve">    ↳ OEUF (ml) (conv.)</t>
  </si>
  <si>
    <t>conversion</t>
  </si>
  <si>
    <t xml:space="preserve">    ↳ MENTHE (KG) (conv.)</t>
  </si>
  <si>
    <t xml:space="preserve">    ↳ CHÈVRE 25% MG 100% chèvre bûche 1kg</t>
  </si>
  <si>
    <t>matiere</t>
  </si>
  <si>
    <t xml:space="preserve">    ↳ Sel fin de cuisine</t>
  </si>
  <si>
    <t xml:space="preserve">    ↳ Poivre noir moulu</t>
  </si>
  <si>
    <t xml:space="preserve">    ↳ Beurre doux 82% MG plaquette</t>
  </si>
  <si>
    <t xml:space="preserve">    ↳ Huile de tournesol raffinée vrac</t>
  </si>
  <si>
    <t>Fiche technique — OMELETTE MENTHE ET CHEVRE</t>
  </si>
  <si>
    <t>OMELETTE MENTHE ET CHEVRE  GRO_CDC_051</t>
  </si>
  <si>
    <t>1.</t>
  </si>
  <si>
    <t>2.</t>
  </si>
  <si>
    <t xml:space="preserve">    MENTHE (KG) (conv.)</t>
  </si>
  <si>
    <t>3.</t>
  </si>
  <si>
    <t xml:space="preserve">    OEUF (ml)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</si>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</sst>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272.727273</v>
      </c>
      <c r="E7" s="6">
        <f>D7*$B$2</f>
        <v>272.727273</v>
      </c>
      <c r="F7" t="s">
        <v>3</v>
      </c>
      <c r="G7" s="9">
        <f>E7*0.2699999997</f>
        <v>73.636364</v>
      </c>
    </row>
    <row r="8">
      <c r="A8" t="s">
        <v>15</v>
      </c>
      <c r="B8" t="s">
        <v>16</v>
      </c>
      <c r="C8" t="s">
        <v>17</v>
      </c>
      <c r="D8" s="4">
        <v>0.007</v>
      </c>
      <c r="E8" s="6">
        <f>D8*$B$2</f>
        <v>0.007</v>
      </c>
      <c r="F8" t="s">
        <v>18</v>
      </c>
      <c r="G8" s="9">
        <f>E8*12.5</f>
        <v>0.0875</v>
      </c>
    </row>
    <row r="9">
      <c r="A9" t="s">
        <v>19</v>
      </c>
      <c r="B9" t="s">
        <v>20</v>
      </c>
      <c r="C9" t="s">
        <v>21</v>
      </c>
      <c r="D9" s="4">
        <v>0.25</v>
      </c>
      <c r="E9" s="6">
        <f>D9*$B$2</f>
        <v>0.25</v>
      </c>
      <c r="F9" t="s">
        <v>22</v>
      </c>
      <c r="G9" s="9">
        <f>E9*1.05</f>
        <v>0.2625</v>
      </c>
    </row>
    <row r="10">
      <c r="A10" t="s">
        <v>23</v>
      </c>
      <c r="B10" t="s">
        <v>24</v>
      </c>
      <c r="C10" t="s">
        <v>25</v>
      </c>
      <c r="D10" s="4">
        <v>3.5</v>
      </c>
      <c r="E10" s="6">
        <f>D10*$B$2</f>
        <v>3.5</v>
      </c>
      <c r="F10" t="s">
        <v>18</v>
      </c>
      <c r="G10" s="9">
        <f>E10*19.15</f>
        <v>67.025</v>
      </c>
    </row>
    <row r="11">
      <c r="A11" t="s">
        <v>26</v>
      </c>
      <c r="B11" t="s">
        <v>27</v>
      </c>
      <c r="C11" t="s">
        <v>28</v>
      </c>
      <c r="D11" s="4">
        <v>0.5</v>
      </c>
      <c r="E11" s="6">
        <f>D11*$B$2</f>
        <v>0.5</v>
      </c>
      <c r="F11" t="s">
        <v>18</v>
      </c>
      <c r="G11" s="9">
        <f>E11*5.2</f>
        <v>2.6</v>
      </c>
    </row>
    <row r="12">
      <c r="A12" t="s">
        <v>29</v>
      </c>
      <c r="B12" t="s">
        <v>30</v>
      </c>
      <c r="C12" t="s">
        <v>31</v>
      </c>
      <c r="D12" s="4">
        <v>100</v>
      </c>
      <c r="E12" s="6">
        <f>D12*$B$2</f>
        <v>100</v>
      </c>
      <c r="F12" t="s">
        <v>32</v>
      </c>
      <c r="G12" s="9">
        <f>E12*4</f>
        <v>400</v>
      </c>
    </row>
    <row r="13">
      <c r="A13" t="s">
        <v>33</v>
      </c>
      <c r="B13" t="s">
        <v>34</v>
      </c>
      <c r="C13" t="s">
        <v>35</v>
      </c>
      <c r="D13" s="4">
        <v>0.073</v>
      </c>
      <c r="E13" s="6">
        <f>D13*$B$2</f>
        <v>0.073</v>
      </c>
      <c r="F13" t="s">
        <v>18</v>
      </c>
      <c r="G13" s="9">
        <f>E13*0.35</f>
        <v>0.02555</v>
      </c>
    </row>
    <row r="14">
      <c r="A14"/>
      <c r="B14"/>
      <c r="C14"/>
      <c r="D14"/>
      <c r="E14"/>
      <c r="F14" t="s" s="10">
        <v>36</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c r="D2" t="s" s="12">
        <v>44</v>
      </c>
      <c r="E2" t="s" s="12"/>
      <c r="F2"/>
    </row>
    <row r="3">
      <c r="A3" t="s">
        <v>43</v>
      </c>
      <c r="B3">
        <v>2</v>
      </c>
      <c r="C3"/>
      <c r="D3" t="inlineStr" s="12">
        <is>
          <t>Preparations preliminaires - Laver, effeuiller la menthe. Couper le fromage de chevre en des. Deconditionner les oeufs, ajouter la menthe, saler, poivrer, melanger sans trop battre. Faire fondre le beurre, badigeonner les bacs.</t>
        </is>
      </c>
      <c r="E3" t="s" s="12"/>
      <c r="F3"/>
    </row>
    <row r="4">
      <c r="A4" t="s">
        <v>43</v>
      </c>
      <c r="B4">
        <v>3</v>
      </c>
      <c r="C4"/>
      <c r="D4" t="inlineStr" s="12">
        <is>
          <t>Cuire les omelettes - Huiler legerement la sauteuse chaude. Verser les oeufs sur 2cm d'epaisseur. Remuer pour coaguler. Ajouter les des de fromage. Couper en bandes, rouler, deposer dans les bacs beurres. Beurrer la surface. Filmer, maintenir a +63C.</t>
        </is>
      </c>
      <c r="E4" t="s" s="12"/>
      <c r="F4"/>
    </row>
    <row r="5">
      <c r="A5" t="s">
        <v>43</v>
      </c>
      <c r="B5">
        <v>4</v>
      </c>
      <c r="C5"/>
      <c r="D5" t="s" s="12">
        <v>45</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43</v>
      </c>
      <c r="C2" t="s">
        <v>50</v>
      </c>
      <c r="D2" s="6">
        <f>'Besoins'!$B$2*100</f>
        <v>100</v>
      </c>
      <c r="E2" t="s">
        <v>3</v>
      </c>
    </row>
    <row r="3">
      <c r="A3">
        <v>1</v>
      </c>
      <c r="B3" t="s">
        <v>51</v>
      </c>
      <c r="C3" t="s">
        <v>52</v>
      </c>
      <c r="D3" s="6">
        <f>'Besoins'!$B$2*15</f>
        <v>15</v>
      </c>
      <c r="E3" t="s">
        <v>22</v>
      </c>
    </row>
    <row r="4">
      <c r="A4">
        <v>1</v>
      </c>
      <c r="B4" t="s">
        <v>53</v>
      </c>
      <c r="C4" t="s">
        <v>52</v>
      </c>
      <c r="D4" s="6">
        <f>'Besoins'!$B$2*3</f>
        <v>3</v>
      </c>
      <c r="E4" t="s">
        <v>32</v>
      </c>
    </row>
    <row r="5">
      <c r="A5">
        <v>1</v>
      </c>
      <c r="B5" t="s">
        <v>54</v>
      </c>
      <c r="C5" t="s">
        <v>55</v>
      </c>
      <c r="D5" s="6">
        <f>'Besoins'!$B$2*3.5</f>
        <v>3.5</v>
      </c>
      <c r="E5" t="s">
        <v>18</v>
      </c>
    </row>
    <row r="6">
      <c r="A6">
        <v>1</v>
      </c>
      <c r="B6" t="s">
        <v>56</v>
      </c>
      <c r="C6" t="s">
        <v>55</v>
      </c>
      <c r="D6" s="6">
        <f>'Besoins'!$B$2*0.073</f>
        <v>0.073</v>
      </c>
      <c r="E6" t="s">
        <v>18</v>
      </c>
    </row>
    <row r="7">
      <c r="A7">
        <v>1</v>
      </c>
      <c r="B7" t="s">
        <v>57</v>
      </c>
      <c r="C7" t="s">
        <v>55</v>
      </c>
      <c r="D7" s="6">
        <f>'Besoins'!$B$2*0.007</f>
        <v>0.007</v>
      </c>
      <c r="E7" t="s">
        <v>18</v>
      </c>
    </row>
    <row r="8">
      <c r="A8">
        <v>1</v>
      </c>
      <c r="B8" t="s">
        <v>58</v>
      </c>
      <c r="C8" t="s">
        <v>55</v>
      </c>
      <c r="D8" s="6">
        <f>'Besoins'!$B$2*0.5</f>
        <v>0.5</v>
      </c>
      <c r="E8" t="s">
        <v>18</v>
      </c>
    </row>
    <row r="9">
      <c r="A9">
        <v>1</v>
      </c>
      <c r="B9" t="s">
        <v>59</v>
      </c>
      <c r="C9" t="s">
        <v>55</v>
      </c>
      <c r="D9" s="6">
        <f>'Besoins'!$B$2*0.25</f>
        <v>0.25</v>
      </c>
      <c r="E9"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2">
        <v>60</v>
      </c>
      <c r="B1"/>
      <c r="C1"/>
      <c r="D1"/>
    </row>
    <row r="2">
      <c r="A2" t="str" s="13">
        <f>"GRO_CDC_051 · GRO.ENT.FR · référence : "&amp;Besoins!B3&amp;" "&amp;Besoins!C3&amp;" · multiplicateur réglable sur la feuille ""Besoins"""</f>
        <v>GRO_CDC_051 · GRO.ENT.FR · référence : 100 pc · multiplicateur réglable sur la feuille </v>
      </c>
      <c r="B2"/>
      <c r="C2"/>
      <c r="D2"/>
    </row>
    <row r="3">
      <c r="A3"/>
      <c r="B3"/>
      <c r="C3"/>
      <c r="D3"/>
    </row>
    <row r="4">
      <c r="A4" t="s" s="14">
        <v>61</v>
      </c>
      <c r="B4"/>
      <c r="C4"/>
      <c r="D4"/>
    </row>
    <row r="5">
      <c r="A5" t="s" s="15">
        <v>62</v>
      </c>
      <c r="B5" t="str" s="12">
        <f>Procedure!D2</f>
        <v>Mise en place du poste de travail - Verifier les DLC, peser les denrees, selectionner le materiel.</v>
      </c>
      <c r="C5"/>
      <c r="D5"/>
    </row>
    <row r="6">
      <c r="A6" t="s" s="15">
        <v>63</v>
      </c>
      <c r="B6" t="str" s="12">
        <f>Procedure!D3</f>
        <v>Preparations preliminaires - Laver, effeuiller la menthe. Couper le fromage de chevre en des. Deconditionner les oeufs, ajouter la menthe, saler, poivrer, melanger sans trop battre. Faire fondre le beurre, badigeonner les bacs.</v>
      </c>
      <c r="C6"/>
      <c r="D6"/>
    </row>
    <row r="7">
      <c r="A7"/>
      <c r="B7" t="s">
        <v>64</v>
      </c>
      <c r="C7" s="6">
        <f>'Besoins'!$B$2*3</f>
        <v>3</v>
      </c>
      <c r="D7" t="s">
        <v>32</v>
      </c>
    </row>
    <row r="8">
      <c r="A8"/>
      <c r="B8" t="str">
        <f>Besoins!B10</f>
        <v>CHÈVRE 25% MG 100% chèvre bûche 1kg</v>
      </c>
      <c r="C8" s="6">
        <f>Besoins!E10</f>
        <v>3.5</v>
      </c>
      <c r="D8" t="str">
        <f>Besoins!F10</f>
        <v>kg</v>
      </c>
    </row>
    <row r="9">
      <c r="A9" t="s" s="15">
        <v>65</v>
      </c>
      <c r="B9" t="str" s="12">
        <f>Procedure!D4</f>
        <v>Cuire les omelettes - Huiler legerement la sauteuse chaude. Verser les oeufs sur 2cm d'epaisseur. Remuer pour coaguler. Ajouter les des de fromage. Couper en bandes, rouler, deposer dans les bacs beurres. Beurrer la surface. Filmer, maintenir a +63C.</v>
      </c>
      <c r="C9"/>
      <c r="D9"/>
    </row>
    <row r="10">
      <c r="A10"/>
      <c r="B10" t="s">
        <v>66</v>
      </c>
      <c r="C10" s="6">
        <f>'Besoins'!$B$2*15</f>
        <v>15</v>
      </c>
      <c r="D10" t="s">
        <v>22</v>
      </c>
    </row>
    <row r="11">
      <c r="A11"/>
      <c r="B11" t="str">
        <f>Besoins!B9</f>
        <v>Huile de tournesol raffinée vrac</v>
      </c>
      <c r="C11" s="6">
        <f>Besoins!E9</f>
        <v>0.25</v>
      </c>
      <c r="D11" t="str">
        <f>Besoins!F9</f>
        <v>lt</v>
      </c>
    </row>
    <row r="12">
      <c r="A12" t="s" s="15">
        <v>67</v>
      </c>
      <c r="B12" t="str" s="12">
        <f>Procedure!D5</f>
        <v>Servir - Detailler l'omelette en portions. Accompagner de pates, pommes sautees, gratin de legumes.</v>
      </c>
      <c r="C12"/>
      <c r="D12"/>
    </row>
    <row r="13">
      <c r="A13"/>
      <c r="B13"/>
      <c r="C13"/>
      <c r="D13"/>
    </row>
    <row r="14">
      <c r="A14" t="s" s="16">
        <v>68</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2026-09-15T22:59:49Z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2026-09-15T22:59:49Z</dcterms:modified>
  <cp:revision>1</cp:revision>
</cp:coreProperties>
</file>