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<sst xmlns="http://schemas.openxmlformats.org/spreadsheetml/2006/main" count="81" uniqueCount="81">
  <si>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</si>
  <si>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</si>
  <si>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</si>
  <si>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</si>
  <si>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</si>
  <si>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</si>
  <si>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</si>
  <si>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</si>
  <si>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</si>
  <si>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</si>
  <si>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</si>
  <si>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</si>
  <si>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</si>
  <si>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</si>
  <si>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</si>
  <si>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</si>
  <si>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</si>
  <si>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</si>
  <si>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</si>
  <si>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</si>
  <si>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</si>
  <si>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</si>
  <si>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</si>
  <si>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</si>
  <si>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</si>
  <si>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</si>
  <si>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</si>
  <si>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</si>
  <si>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</si>
  <si>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</si>
  <si>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</si>
  <si>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</si>
  <si>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</si>
  <si>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</si>
  <si>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</si>
  <si>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</si>
  <si>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</si>
  <si>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</si>
  <si>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</si>
  <si>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</si>
  <si>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</si>
  <si>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</si>
  <si>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</si>
  <si>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</si>
  <si>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</si>
  <si>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</si>
  <si>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</si>
  <si>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</si>
  <si>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</si>
  <si>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</si>
  <si>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</si>
  <si>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</si>
  <si>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ŒUFS À LA TRIPE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</si>
  <si>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</si>
  <si>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</si>
  <si>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</si>
  <si>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</si>
  <si>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</si>
  <si>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</si>
  <si>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</si>
  <si>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Oignons émincés surgelés</t>
  </si>
  <si>
    <t>matiere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</si>
  <si>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</si>
  <si>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</si>
  <si>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</si>
  <si>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PLAT (KG) (conv.)</t>
  </si>
  <si>
    <t xml:space="preserve">    ↳ Baguette tradition crue précuite</t>
  </si>
  <si>
    <t xml:space="preserve">    ↳ Sel fin de cuisine</t>
  </si>
  <si>
    <t xml:space="preserve">    ↳ Poivre noir moulu</t>
  </si>
  <si>
    <t xml:space="preserve">    ↳ Eau (robinet - moy. France 2026)</t>
  </si>
  <si>
    <t>Fiche technique — ŒUFS À LA TRIPE</t>
  </si>
  <si>
    <t>ŒUFS À LA TRIPE  GRO_CDC_049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</si>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</sst>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8">
        <f>E7*0.0043</f>
        <v>0.0344</v>
      </c>
    </row>
    <row r="8">
      <c r="A8" t="s">
        <v>16</v>
      </c>
      <c r="B8" t="s">
        <v>17</v>
      </c>
      <c r="C8" t="s">
        <v>18</v>
      </c>
      <c r="D8" s="4">
        <v>0.007</v>
      </c>
      <c r="E8" s="6">
        <f>D8*$B$2</f>
        <v>0.007</v>
      </c>
      <c r="F8" t="s">
        <v>19</v>
      </c>
      <c r="G8" s="8">
        <f>E8*12.5</f>
        <v>0.0875</v>
      </c>
    </row>
    <row r="9">
      <c r="A9" t="s">
        <v>20</v>
      </c>
      <c r="B9" t="s">
        <v>21</v>
      </c>
      <c r="C9" t="s">
        <v>22</v>
      </c>
      <c r="D9" s="4">
        <v>0.45</v>
      </c>
      <c r="E9" s="6">
        <f>D9*$B$2</f>
        <v>0.45</v>
      </c>
      <c r="F9" t="s">
        <v>19</v>
      </c>
      <c r="G9" s="8">
        <f>E9*0.56</f>
        <v>0.252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19</v>
      </c>
      <c r="G10" s="8">
        <f>E10*18.8</f>
        <v>3.76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19</v>
      </c>
      <c r="G11" s="8">
        <f>E11*5.2</f>
        <v>3.9</v>
      </c>
    </row>
    <row r="12">
      <c r="A12" t="s">
        <v>29</v>
      </c>
      <c r="B12" t="s">
        <v>30</v>
      </c>
      <c r="C12" t="s">
        <v>31</v>
      </c>
      <c r="D12" s="4">
        <v>3</v>
      </c>
      <c r="E12" s="6">
        <f>D12*$B$2</f>
        <v>3</v>
      </c>
      <c r="F12" t="s">
        <v>32</v>
      </c>
      <c r="G12" s="8">
        <f>E12*0.45</f>
        <v>1.35</v>
      </c>
    </row>
    <row r="13">
      <c r="A13" t="s" s="9">
        <v>33</v>
      </c>
      <c r="B13" t="s">
        <v>34</v>
      </c>
      <c r="C13" t="s">
        <v>35</v>
      </c>
      <c r="D13" s="4">
        <v>200</v>
      </c>
      <c r="E13" s="6">
        <f>D13*$B$2</f>
        <v>200</v>
      </c>
      <c r="F13" t="s">
        <v>3</v>
      </c>
      <c r="G13" s="8">
        <f>E13*0.27</f>
        <v>54</v>
      </c>
    </row>
    <row r="14">
      <c r="A14" t="s">
        <v>36</v>
      </c>
      <c r="B14" t="s">
        <v>37</v>
      </c>
      <c r="C14" t="s">
        <v>38</v>
      </c>
      <c r="D14" s="4">
        <v>0.036</v>
      </c>
      <c r="E14" s="6">
        <f>D14*$B$2</f>
        <v>0.036</v>
      </c>
      <c r="F14" t="s">
        <v>19</v>
      </c>
      <c r="G14" s="8">
        <f>E14*0.35</f>
        <v>0.0126</v>
      </c>
    </row>
    <row r="15">
      <c r="A15" t="s">
        <v>39</v>
      </c>
      <c r="B15" t="s">
        <v>40</v>
      </c>
      <c r="C15" t="s">
        <v>41</v>
      </c>
      <c r="D15" s="4">
        <v>5</v>
      </c>
      <c r="E15" s="6">
        <f>D15*$B$2</f>
        <v>5</v>
      </c>
      <c r="F15" t="s">
        <v>3</v>
      </c>
      <c r="G15" s="8">
        <f>E15*0.45</f>
        <v>2.25</v>
      </c>
    </row>
    <row r="16">
      <c r="A16" t="s">
        <v>42</v>
      </c>
      <c r="B16" t="s">
        <v>43</v>
      </c>
      <c r="C16" t="s">
        <v>44</v>
      </c>
      <c r="D16" s="4">
        <v>2.5</v>
      </c>
      <c r="E16" s="6">
        <f>D16*$B$2</f>
        <v>2.5</v>
      </c>
      <c r="F16" t="s">
        <v>19</v>
      </c>
      <c r="G16" s="8">
        <f>E16*3.89</f>
        <v>9.725</v>
      </c>
    </row>
    <row r="17">
      <c r="A17"/>
      <c r="B17"/>
      <c r="C17"/>
      <c r="D17"/>
      <c r="E17"/>
      <c r="F17" t="s" s="10">
        <v>45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52</v>
      </c>
      <c r="B3">
        <v>2</v>
      </c>
      <c r="C3"/>
      <c r="D3" t="inlineStr" s="12">
        <is>
          <t>Préparations préliminaires — Déposer les œufs dans 5 bacs GN 1/1 H 100 perforés. Laver, désinfecter et hacher le persil au cutter ; réserver au froid, filmé. Trancher le pain en rondelles ; les toaster au four à + 175 °C sur grilles.</t>
        </is>
      </c>
      <c r="E3" t="s" s="12"/>
      <c r="F3"/>
    </row>
    <row r="4">
      <c r="A4" t="s">
        <v>52</v>
      </c>
      <c r="B4">
        <v>3</v>
      </c>
      <c r="C4"/>
      <c r="D4" t="inlineStr" s="12">
        <is>
          <t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t>
        </is>
      </c>
      <c r="E4" t="s" s="12"/>
      <c r="F4"/>
    </row>
    <row r="5">
      <c r="A5" t="s">
        <v>52</v>
      </c>
      <c r="B5">
        <v>4</v>
      </c>
      <c r="C5"/>
      <c r="D5" t="inlineStr" s="12">
        <is>
          <t>Cuire les œufs — Préchauffer le four en position vapeur ; étager les bacs d'œufs ; cuire 15 minutes (18 si le four n'est pas préchauffé). Rafraîchir, écaler ; couper les œufs en rondelles ou en deux.</t>
        </is>
      </c>
      <c r="E5" t="s" s="12"/>
      <c r="F5"/>
    </row>
    <row r="6">
      <c r="A6" t="s">
        <v>52</v>
      </c>
      <c r="B6">
        <v>5</v>
      </c>
      <c r="C6"/>
      <c r="D6" t="inlineStr" s="12">
        <is>
          <t>Terminer — Répartir les œufs dans 4 bacs GN 1/1 H 100 ; verser le velouté ; agiter les bacs pour lier. Remonter en température au four à + 175 °C ; respecter la procédure de fin de cuisson ; maintenir à + 63 °C.</t>
        </is>
      </c>
      <c r="E6" t="s" s="12"/>
      <c r="F6"/>
    </row>
    <row r="7">
      <c r="A7" t="s">
        <v>52</v>
      </c>
      <c r="B7">
        <v>6</v>
      </c>
      <c r="C7"/>
      <c r="D7" t="inlineStr" s="12">
        <is>
          <t>Servir — Dresser 2 œufs par assiette ; napper largement ; persiller ; 2 rondelles de pain toastées. Accompagner de pommes sautées, pâtes au beurre, choux-fleurs sautés…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52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'Besoins'!$B$2*200</f>
        <v>200</v>
      </c>
      <c r="E3" t="s">
        <v>3</v>
      </c>
    </row>
    <row r="4">
      <c r="A4">
        <v>1</v>
      </c>
      <c r="B4" t="s">
        <v>60</v>
      </c>
      <c r="C4" t="s">
        <v>61</v>
      </c>
      <c r="D4" s="6">
        <f>'Besoins'!$B$2*2.5</f>
        <v>2.5</v>
      </c>
      <c r="E4" t="s">
        <v>19</v>
      </c>
    </row>
    <row r="5">
      <c r="A5">
        <v>1</v>
      </c>
      <c r="B5" t="s">
        <v>62</v>
      </c>
      <c r="C5" t="s">
        <v>61</v>
      </c>
      <c r="D5" s="6">
        <f>'Besoins'!$B$2*0.2</f>
        <v>0.2</v>
      </c>
      <c r="E5" t="s">
        <v>19</v>
      </c>
    </row>
    <row r="6">
      <c r="A6">
        <v>1</v>
      </c>
      <c r="B6" t="s">
        <v>63</v>
      </c>
      <c r="C6" t="s">
        <v>61</v>
      </c>
      <c r="D6" s="6">
        <f>'Besoins'!$B$2*0.75</f>
        <v>0.75</v>
      </c>
      <c r="E6" t="s">
        <v>19</v>
      </c>
    </row>
    <row r="7">
      <c r="A7">
        <v>1</v>
      </c>
      <c r="B7" t="s">
        <v>64</v>
      </c>
      <c r="C7" t="s">
        <v>61</v>
      </c>
      <c r="D7" s="6">
        <f>'Besoins'!$B$2*0.45</f>
        <v>0.45</v>
      </c>
      <c r="E7" t="s">
        <v>19</v>
      </c>
    </row>
    <row r="8">
      <c r="A8">
        <v>1</v>
      </c>
      <c r="B8" t="s">
        <v>65</v>
      </c>
      <c r="C8" t="s">
        <v>59</v>
      </c>
      <c r="D8" s="6">
        <f>'Besoins'!$B$2*0.3</f>
        <v>0.3</v>
      </c>
      <c r="E8" t="s">
        <v>19</v>
      </c>
    </row>
    <row r="9">
      <c r="A9">
        <v>1</v>
      </c>
      <c r="B9" t="s">
        <v>66</v>
      </c>
      <c r="C9" t="s">
        <v>61</v>
      </c>
      <c r="D9" s="6">
        <f>'Besoins'!$B$2*5</f>
        <v>5</v>
      </c>
      <c r="E9" t="s">
        <v>3</v>
      </c>
    </row>
    <row r="10">
      <c r="A10">
        <v>1</v>
      </c>
      <c r="B10" t="s">
        <v>67</v>
      </c>
      <c r="C10" t="s">
        <v>61</v>
      </c>
      <c r="D10" s="6">
        <f>'Besoins'!$B$2*0.036</f>
        <v>0.036</v>
      </c>
      <c r="E10" t="s">
        <v>19</v>
      </c>
    </row>
    <row r="11">
      <c r="A11">
        <v>1</v>
      </c>
      <c r="B11" t="s">
        <v>68</v>
      </c>
      <c r="C11" t="s">
        <v>61</v>
      </c>
      <c r="D11" s="6">
        <f>'Besoins'!$B$2*0.007</f>
        <v>0.007</v>
      </c>
      <c r="E11" t="s">
        <v>19</v>
      </c>
    </row>
    <row r="12">
      <c r="A12">
        <v>1</v>
      </c>
      <c r="B12" t="s">
        <v>69</v>
      </c>
      <c r="C12" t="s">
        <v>61</v>
      </c>
      <c r="D12" s="6">
        <f>'Besoins'!$B$2*8</f>
        <v>8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"GRO_CDC_049 · GRO.OEUFS · référence : "&amp;Besoins!B3&amp;" "&amp;Besoins!C3&amp;" · multiplicateur réglable sur la feuille ""Besoins"""</f>
        <v>GRO_CDC_049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73</v>
      </c>
      <c r="B6" t="str" s="12">
        <f>Procedure!D3</f>
        <v>Préparations préliminaires — Déposer les œufs dans 5 bacs GN 1/1 H 100 perforés. Laver, désinfecter et hacher le persil au cutter ; réserver au froid, filmé. Trancher le pain en rondelles ; les toaster au four à + 175 °C sur grilles.</v>
      </c>
      <c r="C6"/>
      <c r="D6"/>
    </row>
    <row r="7">
      <c r="A7"/>
      <c r="B7" t="s">
        <v>74</v>
      </c>
      <c r="C7" s="6">
        <f>'Besoins'!$B$2*200</f>
        <v>200</v>
      </c>
      <c r="D7" t="s">
        <v>3</v>
      </c>
    </row>
    <row r="8">
      <c r="A8"/>
      <c r="B8" t="s">
        <v>75</v>
      </c>
      <c r="C8" s="6">
        <f>'Besoins'!$B$2*0.3</f>
        <v>0.3</v>
      </c>
      <c r="D8" t="s">
        <v>19</v>
      </c>
    </row>
    <row r="9">
      <c r="A9"/>
      <c r="B9" t="str">
        <f>Besoins!B15</f>
        <v>Baguette tradition crue précuite</v>
      </c>
      <c r="C9" s="6">
        <f>Besoins!E15</f>
        <v>5</v>
      </c>
      <c r="D9" t="str">
        <f>Besoins!F15</f>
        <v>pc</v>
      </c>
    </row>
    <row r="10">
      <c r="A10" t="s" s="15">
        <v>76</v>
      </c>
      <c r="B10" t="str" s="12">
        <f>Procedure!D4</f>
        <v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v>
      </c>
      <c r="C10"/>
      <c r="D10"/>
    </row>
    <row r="11">
      <c r="A11"/>
      <c r="B11" t="str">
        <f>Besoins!B16</f>
        <v>Oignons émincés surgelés</v>
      </c>
      <c r="C11" s="6">
        <f>Besoins!E16</f>
        <v>2.5</v>
      </c>
      <c r="D11" t="str">
        <f>Besoins!F16</f>
        <v>kg</v>
      </c>
    </row>
    <row r="12">
      <c r="A12"/>
      <c r="B12" t="str">
        <f>Besoins!B10</f>
        <v>Bouillon de Volaille déshydraté (Knorr Professional)</v>
      </c>
      <c r="C12" s="6">
        <f>Besoins!E10</f>
        <v>0.2</v>
      </c>
      <c r="D12" t="str">
        <f>Besoins!F10</f>
        <v>kg</v>
      </c>
    </row>
    <row r="13">
      <c r="A13"/>
      <c r="B13" t="str">
        <f>Besoins!B11</f>
        <v>Beurre doux 82% MG plaquette</v>
      </c>
      <c r="C13" s="6">
        <f>Besoins!E11</f>
        <v>0.75</v>
      </c>
      <c r="D13" t="str">
        <f>Besoins!F11</f>
        <v>kg</v>
      </c>
    </row>
    <row r="14">
      <c r="A14"/>
      <c r="B14" t="str">
        <f>Besoins!B9</f>
        <v>Farine de blé T55</v>
      </c>
      <c r="C14" s="6">
        <f>Besoins!E9</f>
        <v>0.45</v>
      </c>
      <c r="D14" t="str">
        <f>Besoins!F9</f>
        <v>kg</v>
      </c>
    </row>
    <row r="15">
      <c r="A15"/>
      <c r="B15" t="str">
        <f>Besoins!B14</f>
        <v>Sel fin de cuisine</v>
      </c>
      <c r="C15" s="6">
        <f>Besoins!E14</f>
        <v>0.036</v>
      </c>
      <c r="D15" t="str">
        <f>Besoins!F14</f>
        <v>kg</v>
      </c>
    </row>
    <row r="16">
      <c r="A16"/>
      <c r="B16" t="str">
        <f>Besoins!B8</f>
        <v>Poivre noir moulu</v>
      </c>
      <c r="C16" s="6">
        <f>Besoins!E8</f>
        <v>0.007</v>
      </c>
      <c r="D16" t="str">
        <f>Besoins!F8</f>
        <v>kg</v>
      </c>
    </row>
    <row r="17">
      <c r="A17"/>
      <c r="B17" t="str">
        <f>Besoins!B7</f>
        <v>Eau (robinet - moy. France 2026)</v>
      </c>
      <c r="C17" s="6">
        <f>Besoins!E7</f>
        <v>8</v>
      </c>
      <c r="D17" t="str">
        <f>Besoins!F7</f>
        <v>lt</v>
      </c>
    </row>
    <row r="18">
      <c r="A18" t="s" s="15">
        <v>77</v>
      </c>
      <c r="B18" t="str" s="12">
        <f>Procedure!D5</f>
        <v>Cuire les œufs — Préchauffer le four en position vapeur ; étager les bacs d'œufs ; cuire 15 minutes (18 si le four n'est pas préchauffé). Rafraîchir, écaler ; couper les œufs en rondelles ou en deux.</v>
      </c>
      <c r="C18"/>
      <c r="D18"/>
    </row>
    <row r="19">
      <c r="A19" t="s" s="15">
        <v>78</v>
      </c>
      <c r="B19" t="str" s="12">
        <f>Procedure!D6</f>
        <v>Terminer — Répartir les œufs dans 4 bacs GN 1/1 H 100 ; verser le velouté ; agiter les bacs pour lier. Remonter en température au four à + 175 °C ; respecter la procédure de fin de cuisson ; maintenir à + 63 °C.</v>
      </c>
      <c r="C19"/>
      <c r="D19"/>
    </row>
    <row r="20">
      <c r="A20" t="s" s="15">
        <v>79</v>
      </c>
      <c r="B20" t="str" s="12">
        <f>Procedure!D7</f>
        <v>Servir — Dresser 2 œufs par assiette ; napper largement ; persiller ; 2 rondelles de pain toastées. Accompagner de pommes sautées, pâtes au beurre, choux-fleurs sautés…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2026-10-31T01:18:26Z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2026-10-31T01:18:26Z</dcterms:modified>
  <cp:revision>1</cp:revision>
</cp:coreProperties>
</file>