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<sst xmlns="http://schemas.openxmlformats.org/spreadsheetml/2006/main" count="96" uniqueCount="96">
  <si>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</si>
  <si>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</si>
  <si>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</si>
  <si>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</si>
  <si>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</si>
  <si>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</si>
  <si>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</si>
  <si>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</si>
  <si>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</si>
  <si>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</si>
  <si>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</si>
  <si>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</si>
  <si>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</si>
  <si>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</si>
  <si>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</si>
  <si>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</si>
  <si>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</si>
  <si>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</si>
  <si>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</si>
  <si>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</si>
  <si>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</si>
  <si>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</si>
  <si>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</si>
  <si>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</si>
  <si>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</si>
  <si>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</si>
  <si>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</si>
  <si>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</si>
  <si>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00000546</t>
  </si>
  <si>
    <t>RIZ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</si>
  <si>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</si>
  <si>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</si>
  <si>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</si>
  <si>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</si>
  <si>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</si>
  <si>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</si>
  <si>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</si>
  <si>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</si>
  <si>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</si>
  <si>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</si>
  <si>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</si>
  <si>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</si>
  <si>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</si>
  <si>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</si>
  <si>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</si>
  <si>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</si>
  <si>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</si>
  <si>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</si>
  <si>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</si>
  <si>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</si>
  <si>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</si>
  <si>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RIZ CONDé (Wittamer)</t>
  </si>
  <si>
    <t>CRÈME LÉGÈRE AU RIZ (WITTAMER)</t>
  </si>
  <si>
    <t>RIZ AU LAIT (Wittamer)</t>
  </si>
  <si>
    <t>CRÈME LÉGÈRE</t>
  </si>
  <si>
    <t>CRÈME PATISSIÈRE 1</t>
  </si>
  <si>
    <t>COULIS D'ORANGE (B)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</si>
  <si>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</si>
  <si>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</si>
  <si>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</si>
  <si>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</si>
  <si>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</si>
  <si>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</si>
  <si>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</si>
  <si>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CRÈME LÉGÈRE AU RIZ (WITTAMER)</t>
  </si>
  <si>
    <t xml:space="preserve">        ↳ RIZ AU LAIT (Wittamer)</t>
  </si>
  <si>
    <t xml:space="preserve">            ↳ LAIT</t>
  </si>
  <si>
    <t>matiere</t>
  </si>
  <si>
    <t xml:space="preserve">            ↳ RIZ</t>
  </si>
  <si>
    <t xml:space="preserve">            ↳ SUCRE (S2)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</si>
  <si>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</si>
  <si>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</si>
  <si>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</si>
  <si>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</si>
  <si>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 (conv.)</t>
  </si>
  <si>
    <t>conversion</t>
  </si>
  <si>
    <t xml:space="preserve">                ↳ mazena</t>
  </si>
  <si>
    <t xml:space="preserve">            ↳ GELATINE EN FEUILLES (P) (conv.)</t>
  </si>
  <si>
    <t xml:space="preserve">            ↳ CREME FRAOECHE</t>
  </si>
  <si>
    <t xml:space="preserve">        ↳ KIRCH</t>
  </si>
  <si>
    <t xml:space="preserve">    ↳ COULIS D'ORANGE (B)</t>
  </si>
  <si>
    <t xml:space="preserve">        ↳ EXTRAIT D'ORANGE</t>
  </si>
  <si>
    <t xml:space="preserve">            ↳ SUCRE (S0)</t>
  </si>
  <si>
    <t xml:space="preserve">            ↳ ORANGE (P)</t>
  </si>
  <si>
    <t xml:space="preserve">                ↳ ORANGE</t>
  </si>
  <si>
    <t xml:space="preserve">        ↳ EAU</t>
  </si>
  <si>
    <t>Fiche technique — RIZ CONDé (Wittamer)</t>
  </si>
  <si>
    <t>RIZ CONDé (Wittamer)  00001086</t>
  </si>
  <si>
    <t>↳ CRÈME LÉGÈRE AU RIZ (WITTAMER)  00001085</t>
  </si>
  <si>
    <t>↳ RIZ AU LAIT (Wittamer)  00000545</t>
  </si>
  <si>
    <t>↳ CRÈME LÉGÈRE  00000465</t>
  </si>
  <si>
    <t>↳ CRÈME PATISSIÈRE 1  00000145</t>
  </si>
  <si>
    <t>↳ COULIS D'ORANGE (B)  00000391</t>
  </si>
  <si>
    <t>↳ 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</si>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</sst>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2.995</v>
      </c>
      <c r="C3" t="s" s="5">
        <v>3</v>
      </c>
      <c r="D3"/>
      <c r="E3"/>
      <c r="F3"/>
    </row>
    <row r="4">
      <c r="A4" t="s">
        <v>4</v>
      </c>
      <c r="B4" s="6">
        <f>$B$2*B3</f>
        <v>2.995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15</v>
      </c>
      <c r="G7" s="9">
        <f>E7*16.0945</f>
        <v>96.567</v>
      </c>
    </row>
    <row r="8">
      <c r="A8" t="s" s="8">
        <v>16</v>
      </c>
      <c r="B8" t="s">
        <v>17</v>
      </c>
      <c r="C8" t="s">
        <v>18</v>
      </c>
      <c r="D8" s="4">
        <v>0.021</v>
      </c>
      <c r="E8" s="6">
        <f>D8*$B$2</f>
        <v>0.021</v>
      </c>
      <c r="F8" t="s">
        <v>15</v>
      </c>
      <c r="G8" s="9">
        <f>E8*0.7833</f>
        <v>0.016449</v>
      </c>
    </row>
    <row r="9">
      <c r="A9" t="s" s="8">
        <v>19</v>
      </c>
      <c r="B9" t="s">
        <v>20</v>
      </c>
      <c r="C9" t="s">
        <v>21</v>
      </c>
      <c r="D9" s="4">
        <v>0.9</v>
      </c>
      <c r="E9" s="6">
        <f>D9*$B$2</f>
        <v>0.9</v>
      </c>
      <c r="F9" t="s">
        <v>22</v>
      </c>
      <c r="G9" s="9">
        <f>E9*2.5335</f>
        <v>2.28015</v>
      </c>
    </row>
    <row r="10">
      <c r="A10" t="s" s="8">
        <v>23</v>
      </c>
      <c r="B10" t="s">
        <v>24</v>
      </c>
      <c r="C10" t="s">
        <v>21</v>
      </c>
      <c r="D10" s="4">
        <v>0.508621</v>
      </c>
      <c r="E10" s="6">
        <f>D10*$B$2</f>
        <v>0.508621</v>
      </c>
      <c r="F10" t="s">
        <v>15</v>
      </c>
      <c r="G10" s="9">
        <f>E10*0.6544637792</f>
        <v>0.332874</v>
      </c>
    </row>
    <row r="11">
      <c r="A11" t="s" s="8">
        <v>25</v>
      </c>
      <c r="B11" t="s">
        <v>26</v>
      </c>
      <c r="C11" t="s">
        <v>27</v>
      </c>
      <c r="D11" s="4">
        <v>1.5</v>
      </c>
      <c r="E11" s="6">
        <f>D11*$B$2</f>
        <v>1.5</v>
      </c>
      <c r="F11" t="s">
        <v>3</v>
      </c>
      <c r="G11" s="9">
        <f>E11*0.27</f>
        <v>0.405</v>
      </c>
    </row>
    <row r="12">
      <c r="A12" t="s" s="8">
        <v>28</v>
      </c>
      <c r="B12" t="s">
        <v>29</v>
      </c>
      <c r="C12" t="s">
        <v>30</v>
      </c>
      <c r="D12" s="4">
        <v>0.15</v>
      </c>
      <c r="E12" s="6">
        <f>D12*$B$2</f>
        <v>0.15</v>
      </c>
      <c r="F12" t="s">
        <v>15</v>
      </c>
      <c r="G12" s="9">
        <f>E12*2.355</f>
        <v>0.35325</v>
      </c>
    </row>
    <row r="13">
      <c r="A13" t="s" s="8">
        <v>31</v>
      </c>
      <c r="B13" t="s">
        <v>32</v>
      </c>
      <c r="C13" t="s">
        <v>33</v>
      </c>
      <c r="D13" s="4">
        <v>0.05</v>
      </c>
      <c r="E13" s="6">
        <f>D13*$B$2</f>
        <v>0.05</v>
      </c>
      <c r="F13" t="s">
        <v>22</v>
      </c>
      <c r="G13" s="9">
        <f>E13*13.2127</f>
        <v>0.660635</v>
      </c>
    </row>
    <row r="14">
      <c r="A14" t="s" s="8">
        <v>34</v>
      </c>
      <c r="B14" t="s">
        <v>35</v>
      </c>
      <c r="C14" t="s">
        <v>36</v>
      </c>
      <c r="D14" s="4">
        <v>0.084431</v>
      </c>
      <c r="E14" s="6">
        <f>D14*$B$2</f>
        <v>0.084431</v>
      </c>
      <c r="F14" t="s">
        <v>22</v>
      </c>
      <c r="G14" s="9">
        <f>E14*0.0030000012</f>
        <v>0.000253</v>
      </c>
    </row>
    <row r="15">
      <c r="A15" t="s" s="8">
        <v>37</v>
      </c>
      <c r="B15" t="s">
        <v>38</v>
      </c>
      <c r="C15" t="s">
        <v>27</v>
      </c>
      <c r="D15" s="4">
        <v>1.3</v>
      </c>
      <c r="E15" s="6">
        <f>D15*$B$2</f>
        <v>1.3</v>
      </c>
      <c r="F15" t="s">
        <v>22</v>
      </c>
      <c r="G15" s="9">
        <f>E15*0.5999</f>
        <v>0.77987</v>
      </c>
    </row>
    <row r="16">
      <c r="A16" t="s" s="8">
        <v>39</v>
      </c>
      <c r="B16" t="s">
        <v>40</v>
      </c>
      <c r="C16" t="s">
        <v>41</v>
      </c>
      <c r="D16" s="4">
        <v>0.126647</v>
      </c>
      <c r="E16" s="6">
        <f>D16*$B$2</f>
        <v>0.126647</v>
      </c>
      <c r="F16" t="s">
        <v>15</v>
      </c>
      <c r="G16" s="9">
        <f>E16*1.0981961128</f>
        <v>0.139083</v>
      </c>
    </row>
    <row r="17">
      <c r="A17" t="s" s="8">
        <v>42</v>
      </c>
      <c r="B17" t="s">
        <v>43</v>
      </c>
      <c r="C17" t="s">
        <v>41</v>
      </c>
      <c r="D17" s="4">
        <v>0.225</v>
      </c>
      <c r="E17" s="6">
        <f>D17*$B$2</f>
        <v>0.225</v>
      </c>
      <c r="F17" t="s">
        <v>15</v>
      </c>
      <c r="G17" s="9">
        <f>E17*0.95</f>
        <v>0.21375</v>
      </c>
    </row>
    <row r="18">
      <c r="A18"/>
      <c r="B18"/>
      <c r="C18"/>
      <c r="D18"/>
      <c r="E18"/>
      <c r="F18" t="s" s="10">
        <v>44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55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56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57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58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51</v>
      </c>
      <c r="C2" t="s">
        <v>63</v>
      </c>
      <c r="D2" s="6">
        <f>'Besoins'!$B$2*2.995</f>
        <v>2.995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'Besoins'!$B$2*2.7</f>
        <v>2.7</v>
      </c>
      <c r="E3" t="s">
        <v>15</v>
      </c>
    </row>
    <row r="4">
      <c r="A4">
        <v>2</v>
      </c>
      <c r="B4" t="s">
        <v>65</v>
      </c>
      <c r="C4" t="s">
        <v>63</v>
      </c>
      <c r="D4" s="6">
        <f>'Besoins'!$B$2*1.3</f>
        <v>1.3</v>
      </c>
      <c r="E4" t="s">
        <v>15</v>
      </c>
    </row>
    <row r="5">
      <c r="A5">
        <v>3</v>
      </c>
      <c r="B5" t="s">
        <v>66</v>
      </c>
      <c r="C5" t="s">
        <v>67</v>
      </c>
      <c r="D5" s="6">
        <f>'Besoins'!$B$2*1</f>
        <v>1</v>
      </c>
      <c r="E5" t="s">
        <v>22</v>
      </c>
    </row>
    <row r="6">
      <c r="A6">
        <v>3</v>
      </c>
      <c r="B6" t="s">
        <v>68</v>
      </c>
      <c r="C6" t="s">
        <v>67</v>
      </c>
      <c r="D6" s="6">
        <f>'Besoins'!$B$2*0.15</f>
        <v>0.15</v>
      </c>
      <c r="E6" t="s">
        <v>15</v>
      </c>
    </row>
    <row r="7">
      <c r="A7">
        <v>3</v>
      </c>
      <c r="B7" t="s">
        <v>69</v>
      </c>
      <c r="C7" t="s">
        <v>67</v>
      </c>
      <c r="D7" s="6">
        <f>'Besoins'!$B$2*0.15</f>
        <v>0.15</v>
      </c>
      <c r="E7" t="s">
        <v>15</v>
      </c>
    </row>
    <row r="8">
      <c r="A8">
        <v>2</v>
      </c>
      <c r="B8" t="s">
        <v>70</v>
      </c>
      <c r="C8" t="s">
        <v>63</v>
      </c>
      <c r="D8" s="6">
        <f>'Besoins'!$B$2*1.35</f>
        <v>1.35</v>
      </c>
      <c r="E8" t="s">
        <v>15</v>
      </c>
    </row>
    <row r="9">
      <c r="A9">
        <v>3</v>
      </c>
      <c r="B9" t="s">
        <v>71</v>
      </c>
      <c r="C9" t="s">
        <v>63</v>
      </c>
      <c r="D9" s="6">
        <f>'Besoins'!$B$2*0.45</f>
        <v>0.45</v>
      </c>
      <c r="E9" t="s">
        <v>15</v>
      </c>
    </row>
    <row r="10">
      <c r="A10">
        <v>4</v>
      </c>
      <c r="B10" t="s">
        <v>72</v>
      </c>
      <c r="C10" t="s">
        <v>67</v>
      </c>
      <c r="D10" s="6">
        <f>'Besoins'!$B$2*0.3</f>
        <v>0.3</v>
      </c>
      <c r="E10" t="s">
        <v>22</v>
      </c>
    </row>
    <row r="11">
      <c r="A11">
        <v>4</v>
      </c>
      <c r="B11" t="s">
        <v>73</v>
      </c>
      <c r="C11" t="s">
        <v>67</v>
      </c>
      <c r="D11" s="6">
        <f>'Besoins'!$B$2*0.075</f>
        <v>0.075</v>
      </c>
      <c r="E11" t="s">
        <v>15</v>
      </c>
    </row>
    <row r="12">
      <c r="A12">
        <v>4</v>
      </c>
      <c r="B12" t="s">
        <v>74</v>
      </c>
      <c r="C12" t="s">
        <v>75</v>
      </c>
      <c r="D12" s="6">
        <f>'Besoins'!$B$2*3</f>
        <v>3</v>
      </c>
      <c r="E12" t="s">
        <v>3</v>
      </c>
    </row>
    <row r="13">
      <c r="A13">
        <v>4</v>
      </c>
      <c r="B13" t="s">
        <v>76</v>
      </c>
      <c r="C13" t="s">
        <v>67</v>
      </c>
      <c r="D13" s="6">
        <f>'Besoins'!$B$2*0.021</f>
        <v>0.021</v>
      </c>
      <c r="E13" t="s">
        <v>15</v>
      </c>
    </row>
    <row r="14">
      <c r="A14">
        <v>3</v>
      </c>
      <c r="B14" t="s">
        <v>77</v>
      </c>
      <c r="C14" t="s">
        <v>75</v>
      </c>
      <c r="D14" s="6">
        <f>'Besoins'!$B$2*6</f>
        <v>6</v>
      </c>
      <c r="E14" t="s">
        <v>3</v>
      </c>
    </row>
    <row r="15">
      <c r="A15">
        <v>3</v>
      </c>
      <c r="B15" t="s">
        <v>78</v>
      </c>
      <c r="C15" t="s">
        <v>67</v>
      </c>
      <c r="D15" s="6">
        <f>'Besoins'!$B$2*0.9</f>
        <v>0.9</v>
      </c>
      <c r="E15" t="s">
        <v>22</v>
      </c>
    </row>
    <row r="16">
      <c r="A16">
        <v>2</v>
      </c>
      <c r="B16" t="s">
        <v>79</v>
      </c>
      <c r="C16" t="s">
        <v>67</v>
      </c>
      <c r="D16" s="6">
        <f>'Besoins'!$B$2*0.05</f>
        <v>0.05</v>
      </c>
      <c r="E16" t="s">
        <v>22</v>
      </c>
    </row>
    <row r="17">
      <c r="A17">
        <v>1</v>
      </c>
      <c r="B17" t="s">
        <v>80</v>
      </c>
      <c r="C17" t="s">
        <v>63</v>
      </c>
      <c r="D17" s="6">
        <f>'Besoins'!$B$2*0.295</f>
        <v>0.295</v>
      </c>
      <c r="E17" t="s">
        <v>22</v>
      </c>
    </row>
    <row r="18">
      <c r="A18">
        <v>2</v>
      </c>
      <c r="B18" t="s">
        <v>81</v>
      </c>
      <c r="C18" t="s">
        <v>63</v>
      </c>
      <c r="D18" s="6">
        <f>'Besoins'!$B$2*0.2110775862</f>
        <v>0.211078</v>
      </c>
      <c r="E18" t="s">
        <v>15</v>
      </c>
    </row>
    <row r="19">
      <c r="A19">
        <v>3</v>
      </c>
      <c r="B19" t="s">
        <v>82</v>
      </c>
      <c r="C19" t="s">
        <v>67</v>
      </c>
      <c r="D19" s="6">
        <f>'Besoins'!$B$2*0.1266465517</f>
        <v>0.126647</v>
      </c>
      <c r="E19" t="s">
        <v>15</v>
      </c>
    </row>
    <row r="20">
      <c r="A20">
        <v>3</v>
      </c>
      <c r="B20" t="s">
        <v>83</v>
      </c>
      <c r="C20" t="s">
        <v>63</v>
      </c>
      <c r="D20" s="6">
        <f>'Besoins'!$B$2*0.5086206897</f>
        <v>0.508621</v>
      </c>
      <c r="E20" t="s">
        <v>3</v>
      </c>
    </row>
    <row r="21">
      <c r="A21">
        <v>4</v>
      </c>
      <c r="B21" t="s">
        <v>84</v>
      </c>
      <c r="C21" t="s">
        <v>67</v>
      </c>
      <c r="D21" s="6">
        <f>'Besoins'!$B$2*0.5086206897</f>
        <v>0.508621</v>
      </c>
      <c r="E21" t="s">
        <v>15</v>
      </c>
    </row>
    <row r="22">
      <c r="A22">
        <v>2</v>
      </c>
      <c r="B22" t="s">
        <v>85</v>
      </c>
      <c r="C22" t="s">
        <v>67</v>
      </c>
      <c r="D22" s="6">
        <f>'Besoins'!$B$2*0.0844310345</f>
        <v>0.084431</v>
      </c>
      <c r="E22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"00001086 · PAT.INDIVIDUELS · référence : "&amp;Besoins!B3&amp;" "&amp;Besoins!C3&amp;" · multiplicateur réglable sur la feuille ""Besoins"""</f>
        <v>00001086 · PAT.INDIVIDUELS · référence : 2,995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95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2026-08-01T05:23:15Z</dcterms:created>
  <dc:title>RIZ CONDé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2026-08-01T05:23:15Z</dcterms:modified>
  <cp:revision>1</cp:revision>
</cp:coreProperties>
</file>