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<sst xmlns="http://schemas.openxmlformats.org/spreadsheetml/2006/main" count="95" uniqueCount="95">
  <si>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</si>
  <si>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</si>
  <si>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</si>
  <si>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</si>
  <si>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</si>
  <si>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</si>
  <si>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</si>
  <si>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</si>
  <si>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</si>
  <si>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</si>
  <si>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</si>
  <si>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</si>
  <si>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</si>
  <si>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</si>
  <si>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</si>
  <si>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</si>
  <si>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</si>
  <si>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</si>
  <si>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</si>
  <si>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</si>
  <si>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</si>
  <si>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</si>
  <si>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</si>
  <si>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</si>
  <si>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</si>
  <si>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</si>
  <si>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</si>
  <si>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</si>
  <si>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</si>
  <si>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</si>
  <si>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</si>
  <si>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</si>
  <si>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</si>
  <si>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</si>
  <si>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</si>
  <si>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</si>
  <si>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</si>
  <si>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</si>
  <si>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</si>
  <si>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</si>
  <si>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</si>
  <si>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</si>
  <si>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</si>
  <si>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</si>
  <si>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</si>
  <si>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</si>
  <si>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</si>
  <si>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</si>
  <si>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</si>
  <si>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</si>
  <si>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</si>
  <si>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</si>
  <si>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BUCHE FORET NOIRE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</si>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</sst>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0.13</v>
      </c>
      <c r="E7" s="6">
        <f>D7*$B$2</f>
        <v>0.13</v>
      </c>
      <c r="F7" t="s">
        <v>15</v>
      </c>
      <c r="G7" s="9">
        <f>E7*3.1247</f>
        <v>0.406211</v>
      </c>
    </row>
    <row r="8">
      <c r="A8" t="s" s="8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15</v>
      </c>
      <c r="G8" s="9">
        <f>E8*0.022064</f>
        <v>0.001986</v>
      </c>
    </row>
    <row r="9">
      <c r="A9" t="s" s="8">
        <v>19</v>
      </c>
      <c r="B9" t="s">
        <v>20</v>
      </c>
      <c r="C9" t="s">
        <v>18</v>
      </c>
      <c r="D9" s="4">
        <v>0.036</v>
      </c>
      <c r="E9" s="6">
        <f>D9*$B$2</f>
        <v>0.036</v>
      </c>
      <c r="F9" t="s">
        <v>15</v>
      </c>
      <c r="G9" s="9">
        <f>E9*0.7883</f>
        <v>0.028379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E10*2.5335</f>
        <v>2.5335</v>
      </c>
    </row>
    <row r="11">
      <c r="A11" t="s" s="8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3</v>
      </c>
      <c r="G11" s="9">
        <f>E11*4.4125</f>
        <v>0.8825</v>
      </c>
    </row>
    <row r="12">
      <c r="A12" t="s" s="8">
        <v>28</v>
      </c>
      <c r="B12" t="s">
        <v>29</v>
      </c>
      <c r="C12" t="s">
        <v>30</v>
      </c>
      <c r="D12" s="4">
        <v>8</v>
      </c>
      <c r="E12" s="6">
        <f>D12*$B$2</f>
        <v>8</v>
      </c>
      <c r="F12" t="s">
        <v>3</v>
      </c>
      <c r="G12" s="9">
        <f>E12*0.27</f>
        <v>2.16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24</v>
      </c>
      <c r="G13" s="9">
        <f>E13*13.2127</f>
        <v>0.660635</v>
      </c>
    </row>
    <row r="14">
      <c r="A14" t="s" s="8">
        <v>34</v>
      </c>
      <c r="B14" t="s">
        <v>35</v>
      </c>
      <c r="C14" t="s">
        <v>36</v>
      </c>
      <c r="D14" s="4">
        <v>0.024</v>
      </c>
      <c r="E14" s="6">
        <f>D14*$B$2</f>
        <v>0.024</v>
      </c>
      <c r="F14" t="s">
        <v>15</v>
      </c>
      <c r="G14" s="9">
        <f>E14*5.6396</f>
        <v>0.13535</v>
      </c>
    </row>
    <row r="15">
      <c r="A15" t="s" s="8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3</v>
      </c>
      <c r="G15" s="9">
        <f>E15*0.0632128</f>
        <v>0.063213</v>
      </c>
    </row>
    <row r="16">
      <c r="A16" t="s" s="8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15</v>
      </c>
      <c r="G16" s="9">
        <f>E16*1.1961</f>
        <v>0.11961</v>
      </c>
    </row>
    <row r="17">
      <c r="A17" t="s" s="8">
        <v>43</v>
      </c>
      <c r="B17" t="s">
        <v>44</v>
      </c>
      <c r="C17" t="s">
        <v>42</v>
      </c>
      <c r="D17" s="4">
        <v>0.24</v>
      </c>
      <c r="E17" s="6">
        <f>D17*$B$2</f>
        <v>0.24</v>
      </c>
      <c r="F17" t="s">
        <v>15</v>
      </c>
      <c r="G17" s="9">
        <f>E17*0.95</f>
        <v>0.228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52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'Besoins'!$B$2*1</f>
        <v>1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'Besoins'!$B$2*0.66</f>
        <v>0.66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</f>
        <v>6</v>
      </c>
      <c r="E5" t="s">
        <v>3</v>
      </c>
    </row>
    <row r="6">
      <c r="A6">
        <v>3</v>
      </c>
      <c r="B6" t="s">
        <v>68</v>
      </c>
      <c r="C6" t="s">
        <v>69</v>
      </c>
      <c r="D6" s="6">
        <f>'Besoins'!$B$2*0.15</f>
        <v>0.15</v>
      </c>
      <c r="E6" t="s">
        <v>15</v>
      </c>
    </row>
    <row r="7">
      <c r="A7">
        <v>3</v>
      </c>
      <c r="B7" t="s">
        <v>70</v>
      </c>
      <c r="C7" t="s">
        <v>69</v>
      </c>
      <c r="D7" s="6">
        <f>'Besoins'!$B$2*0.09</f>
        <v>0.09</v>
      </c>
      <c r="E7" t="s">
        <v>15</v>
      </c>
    </row>
    <row r="8">
      <c r="A8">
        <v>3</v>
      </c>
      <c r="B8" t="s">
        <v>71</v>
      </c>
      <c r="C8" t="s">
        <v>69</v>
      </c>
      <c r="D8" s="6">
        <f>'Besoins'!$B$2*0.036</f>
        <v>0.036</v>
      </c>
      <c r="E8" t="s">
        <v>15</v>
      </c>
    </row>
    <row r="9">
      <c r="A9">
        <v>3</v>
      </c>
      <c r="B9" t="s">
        <v>72</v>
      </c>
      <c r="C9" t="s">
        <v>69</v>
      </c>
      <c r="D9" s="6">
        <f>'Besoins'!$B$2*0.024</f>
        <v>0.024</v>
      </c>
      <c r="E9" t="s">
        <v>15</v>
      </c>
    </row>
    <row r="10">
      <c r="A10">
        <v>2</v>
      </c>
      <c r="B10" t="s">
        <v>73</v>
      </c>
      <c r="C10" t="s">
        <v>69</v>
      </c>
      <c r="D10" s="6">
        <f>'Besoins'!$B$2*1</f>
        <v>1</v>
      </c>
      <c r="E10" t="s">
        <v>3</v>
      </c>
    </row>
    <row r="11">
      <c r="A11">
        <v>1</v>
      </c>
      <c r="B11" t="s">
        <v>74</v>
      </c>
      <c r="C11" t="s">
        <v>63</v>
      </c>
      <c r="D11" s="6">
        <f>'Besoins'!$B$2*0.81</f>
        <v>0.81</v>
      </c>
      <c r="E11" t="s">
        <v>15</v>
      </c>
    </row>
    <row r="12">
      <c r="A12">
        <v>2</v>
      </c>
      <c r="B12" t="s">
        <v>75</v>
      </c>
      <c r="C12" t="s">
        <v>69</v>
      </c>
      <c r="D12" s="6">
        <f>'Besoins'!$B$2*0.75</f>
        <v>0.75</v>
      </c>
      <c r="E12" t="s">
        <v>24</v>
      </c>
    </row>
    <row r="13">
      <c r="A13">
        <v>2</v>
      </c>
      <c r="B13" t="s">
        <v>76</v>
      </c>
      <c r="C13" t="s">
        <v>69</v>
      </c>
      <c r="D13" s="6">
        <f>'Besoins'!$B$2*0.06</f>
        <v>0.06</v>
      </c>
      <c r="E13" t="s">
        <v>15</v>
      </c>
    </row>
    <row r="14">
      <c r="A14">
        <v>1</v>
      </c>
      <c r="B14" t="s">
        <v>77</v>
      </c>
      <c r="C14" t="s">
        <v>69</v>
      </c>
      <c r="D14" s="6">
        <f>'Besoins'!$B$2*0.2</f>
        <v>0.2</v>
      </c>
      <c r="E14" t="s">
        <v>3</v>
      </c>
    </row>
    <row r="15">
      <c r="A15">
        <v>1</v>
      </c>
      <c r="B15" t="s">
        <v>78</v>
      </c>
      <c r="C15" t="s">
        <v>63</v>
      </c>
      <c r="D15" s="6">
        <f>'Besoins'!$B$2*0.52</f>
        <v>0.52</v>
      </c>
      <c r="E15" t="s">
        <v>15</v>
      </c>
    </row>
    <row r="16">
      <c r="A16">
        <v>2</v>
      </c>
      <c r="B16" t="s">
        <v>75</v>
      </c>
      <c r="C16" t="s">
        <v>69</v>
      </c>
      <c r="D16" s="6">
        <f>'Besoins'!$B$2*0.25</f>
        <v>0.25</v>
      </c>
      <c r="E16" t="s">
        <v>24</v>
      </c>
    </row>
    <row r="17">
      <c r="A17">
        <v>2</v>
      </c>
      <c r="B17" t="s">
        <v>79</v>
      </c>
      <c r="C17" t="s">
        <v>67</v>
      </c>
      <c r="D17" s="6">
        <f>'Besoins'!$B$2*2</f>
        <v>2</v>
      </c>
      <c r="E17" t="s">
        <v>3</v>
      </c>
    </row>
    <row r="18">
      <c r="A18">
        <v>2</v>
      </c>
      <c r="B18" t="s">
        <v>80</v>
      </c>
      <c r="C18" t="s">
        <v>69</v>
      </c>
      <c r="D18" s="6">
        <f>'Besoins'!$B$2*0.13</f>
        <v>0.13</v>
      </c>
      <c r="E18" t="s">
        <v>15</v>
      </c>
    </row>
    <row r="19">
      <c r="A19">
        <v>2</v>
      </c>
      <c r="B19" t="s">
        <v>81</v>
      </c>
      <c r="C19" t="s">
        <v>67</v>
      </c>
      <c r="D19" s="6">
        <f>'Besoins'!$B$2*2</f>
        <v>2</v>
      </c>
      <c r="E19" t="s">
        <v>3</v>
      </c>
    </row>
    <row r="20">
      <c r="A20">
        <v>2</v>
      </c>
      <c r="B20" t="s">
        <v>76</v>
      </c>
      <c r="C20" t="s">
        <v>69</v>
      </c>
      <c r="D20" s="6">
        <f>'Besoins'!$B$2*0.03</f>
        <v>0.03</v>
      </c>
      <c r="E20" t="s">
        <v>15</v>
      </c>
    </row>
    <row r="21">
      <c r="A21">
        <v>1</v>
      </c>
      <c r="B21" t="s">
        <v>82</v>
      </c>
      <c r="C21" t="s">
        <v>63</v>
      </c>
      <c r="D21" s="6">
        <f>'Besoins'!$B$2*0.15</f>
        <v>0.15</v>
      </c>
      <c r="E21" t="s">
        <v>24</v>
      </c>
    </row>
    <row r="22">
      <c r="A22">
        <v>2</v>
      </c>
      <c r="B22" t="s">
        <v>83</v>
      </c>
      <c r="C22" t="s">
        <v>69</v>
      </c>
      <c r="D22" s="6">
        <f>'Besoins'!$B$2*0.05</f>
        <v>0.05</v>
      </c>
      <c r="E22" t="s">
        <v>24</v>
      </c>
    </row>
    <row r="23">
      <c r="A23">
        <v>2</v>
      </c>
      <c r="B23" t="s">
        <v>84</v>
      </c>
      <c r="C23" t="s">
        <v>63</v>
      </c>
      <c r="D23" s="6">
        <f>'Besoins'!$B$2*0.1</f>
        <v>0.1</v>
      </c>
      <c r="E23" t="s">
        <v>24</v>
      </c>
    </row>
    <row r="24">
      <c r="A24">
        <v>3</v>
      </c>
      <c r="B24" t="s">
        <v>85</v>
      </c>
      <c r="C24" t="s">
        <v>69</v>
      </c>
      <c r="D24" s="6">
        <f>'Besoins'!$B$2*0.1</f>
        <v>0.1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94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2026-08-01T03:49:09Z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2026-08-01T03:49:09Z</dcterms:modified>
  <cp:revision>1</cp:revision>
</cp:coreProperties>
</file>