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<sst xmlns="http://schemas.openxmlformats.org/spreadsheetml/2006/main" count="80" uniqueCount="80">
  <si>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</si>
  <si>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</si>
  <si>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</si>
  <si>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</si>
  <si>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</si>
  <si>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</si>
  <si>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</si>
  <si>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</si>
  <si>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</si>
  <si>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</si>
  <si>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</si>
  <si>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</si>
  <si>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EPI-CORIANDRE-G</t>
  </si>
  <si>
    <t>Graines de coriandre entieres</t>
  </si>
  <si>
    <t>Épices en poudre et graines</t>
  </si>
  <si>
    <t>kg</t>
  </si>
  <si>
    <t>PIMENT-OISEAU</t>
  </si>
  <si>
    <t>Piment des oiseaux (pili pili)</t>
  </si>
  <si>
    <t>GINGEMBRE-FRAIS</t>
  </si>
  <si>
    <t>Gingembre frais rape</t>
  </si>
  <si>
    <t>Épicerie</t>
  </si>
  <si>
    <t>RAISIN-SEC-NO</t>
  </si>
  <si>
    <t>Raisins secs noirs (Corinthe)</t>
  </si>
  <si>
    <t>Fruits séchés et confits</t>
  </si>
  <si>
    <t>RNM4G100917</t>
  </si>
  <si>
    <t>Ails pelés 4G</t>
  </si>
  <si>
    <t>Légumes 4ème et 5ème gamme</t>
  </si>
  <si>
    <t>RNM4120201</t>
  </si>
  <si>
    <t>CÉLERI-BRANCHE France biologique</t>
  </si>
  <si>
    <t>Fruits et légumes bio</t>
  </si>
  <si>
    <t>RNM57209490</t>
  </si>
  <si>
    <t>POIVRON rouge France biologique</t>
  </si>
  <si>
    <t>MOUTARDE-ANC</t>
  </si>
  <si>
    <t>Moutarde à l'ancienne grains</t>
  </si>
  <si>
    <t>Sels et condiments de base</t>
  </si>
  <si>
    <t>VINAIGRE-BLA</t>
  </si>
  <si>
    <t>Vinaigre blanc d'alcool</t>
  </si>
  <si>
    <t>lt</t>
  </si>
  <si>
    <t>SUC-BLANC</t>
  </si>
  <si>
    <t>Sucre blanc cristal sac 25 kg</t>
  </si>
  <si>
    <t>Sucres et édulcorants</t>
  </si>
  <si>
    <t>RNMS00780</t>
  </si>
  <si>
    <t>Oignons émincés surgelés</t>
  </si>
  <si>
    <t>Pommes de terre surgelées</t>
  </si>
  <si>
    <t>Total</t>
  </si>
  <si>
    <t>Recette</t>
  </si>
  <si>
    <t>#</t>
  </si>
  <si>
    <t>Verbe</t>
  </si>
  <si>
    <t>Étape</t>
  </si>
  <si>
    <t>Précision technique</t>
  </si>
  <si>
    <t>Durée</t>
  </si>
  <si>
    <t>CHUTNEY AUX POMMES ET AU GINGEMBRE</t>
  </si>
  <si>
    <t>Terminer la préparation du chutney — Débarrasser le chutney dans des bacs GN 1/1 H 65. Refroidir suivant la procédure. Filmer.</t>
  </si>
  <si>
    <t>Conseils — Le chutney se conserve comme de la confiture. Le chutney accompagne et condimente agréablement les viandes rôties et grillées.</t>
  </si>
  <si>
    <t>Niveau</t>
  </si>
  <si>
    <t>Composant</t>
  </si>
  <si>
    <t>Type</t>
  </si>
  <si>
    <t>Quantité (× multiplicateur, voir feuille Besoins)</t>
  </si>
  <si>
    <t>recette</t>
  </si>
  <si>
    <t xml:space="preserve">    ↳ POIVRON rouge France biologique</t>
  </si>
  <si>
    <t>matiere</t>
  </si>
  <si>
    <t xml:space="preserve">    ↳ Raisins secs noirs (Corinthe)</t>
  </si>
  <si>
    <t xml:space="preserve">    ↳ CÉLERI-BRANCHE France biologique</t>
  </si>
  <si>
    <t xml:space="preserve">    ↳ Oignons émincés surgelés</t>
  </si>
  <si>
    <t xml:space="preserve">    ↳ Ails pelés 4G</t>
  </si>
  <si>
    <t xml:space="preserve">    ↳ Gingembre frais rape</t>
  </si>
  <si>
    <t xml:space="preserve">    ↳ Graines de coriandre entieres</t>
  </si>
  <si>
    <t xml:space="preserve">    ↳ Piment des oiseaux (pili pili)</t>
  </si>
  <si>
    <t xml:space="preserve">    ↳ Moutarde à l'ancienne grains</t>
  </si>
  <si>
    <t xml:space="preserve">    ↳ Vinaigre blanc d'alcool</t>
  </si>
  <si>
    <t xml:space="preserve">    ↳ Sucre blanc cristal sac 25 kg</t>
  </si>
  <si>
    <t>Fiche technique — CHUTNEY AUX POMMES ET AU GINGEMBRE</t>
  </si>
  <si>
    <t>CHUTNEY AUX POMMES ET AU GINGEMBRE  GRO_CDC_209</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</si>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</sst>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E7*0</f>
        <v>0</v>
      </c>
    </row>
    <row r="8">
      <c r="A8" t="s">
        <v>16</v>
      </c>
      <c r="B8" t="s">
        <v>17</v>
      </c>
      <c r="C8" t="s">
        <v>14</v>
      </c>
      <c r="D8" s="4">
        <v>4</v>
      </c>
      <c r="E8" s="6">
        <f>D8*$B$2</f>
        <v>4</v>
      </c>
      <c r="F8" t="s">
        <v>3</v>
      </c>
      <c r="G8" s="8">
        <f>E8*0</f>
        <v>0</v>
      </c>
    </row>
    <row r="9">
      <c r="A9" t="s">
        <v>18</v>
      </c>
      <c r="B9" t="s">
        <v>19</v>
      </c>
      <c r="C9" t="s">
        <v>20</v>
      </c>
      <c r="D9" s="4">
        <v>0.15</v>
      </c>
      <c r="E9" s="6">
        <f>D9*$B$2</f>
        <v>0.15</v>
      </c>
      <c r="F9" t="s">
        <v>15</v>
      </c>
      <c r="G9" s="8">
        <f>E9*8</f>
        <v>1.2</v>
      </c>
    </row>
    <row r="10">
      <c r="A10" t="s">
        <v>21</v>
      </c>
      <c r="B10" t="s">
        <v>22</v>
      </c>
      <c r="C10" t="s">
        <v>23</v>
      </c>
      <c r="D10" s="4">
        <v>2</v>
      </c>
      <c r="E10" s="6">
        <f>D10*$B$2</f>
        <v>2</v>
      </c>
      <c r="F10" t="s">
        <v>15</v>
      </c>
      <c r="G10" s="8">
        <f>E10*4.5</f>
        <v>9</v>
      </c>
    </row>
    <row r="11">
      <c r="A11" t="s">
        <v>24</v>
      </c>
      <c r="B11" t="s">
        <v>25</v>
      </c>
      <c r="C11" t="s">
        <v>26</v>
      </c>
      <c r="D11" s="4">
        <v>0.2</v>
      </c>
      <c r="E11" s="6">
        <f>D11*$B$2</f>
        <v>0.2</v>
      </c>
      <c r="F11" t="s">
        <v>15</v>
      </c>
      <c r="G11" s="8">
        <f>E11*8.11</f>
        <v>1.622</v>
      </c>
    </row>
    <row r="12">
      <c r="A12" t="s">
        <v>27</v>
      </c>
      <c r="B12" t="s">
        <v>28</v>
      </c>
      <c r="C12" t="s">
        <v>29</v>
      </c>
      <c r="D12" s="4">
        <v>0.5</v>
      </c>
      <c r="E12" s="6">
        <f>D12*$B$2</f>
        <v>0.5</v>
      </c>
      <c r="F12" t="s">
        <v>15</v>
      </c>
      <c r="G12" s="8">
        <f>E12*2.51</f>
        <v>1.255</v>
      </c>
    </row>
    <row r="13">
      <c r="A13" t="s">
        <v>30</v>
      </c>
      <c r="B13" t="s">
        <v>31</v>
      </c>
      <c r="C13" t="s">
        <v>29</v>
      </c>
      <c r="D13" s="4">
        <v>15</v>
      </c>
      <c r="E13" s="6">
        <f>D13*$B$2</f>
        <v>15</v>
      </c>
      <c r="F13" t="s">
        <v>15</v>
      </c>
      <c r="G13" s="8">
        <f>E13*5.6</f>
        <v>84</v>
      </c>
    </row>
    <row r="14">
      <c r="A14" t="s">
        <v>32</v>
      </c>
      <c r="B14" t="s">
        <v>33</v>
      </c>
      <c r="C14" t="s">
        <v>34</v>
      </c>
      <c r="D14" s="4">
        <v>0.15</v>
      </c>
      <c r="E14" s="6">
        <f>D14*$B$2</f>
        <v>0.15</v>
      </c>
      <c r="F14" t="s">
        <v>15</v>
      </c>
      <c r="G14" s="8">
        <f>E14*4.5</f>
        <v>0.675</v>
      </c>
    </row>
    <row r="15">
      <c r="A15" t="s">
        <v>35</v>
      </c>
      <c r="B15" t="s">
        <v>36</v>
      </c>
      <c r="C15" t="s">
        <v>34</v>
      </c>
      <c r="D15" s="4">
        <v>1.5</v>
      </c>
      <c r="E15" s="6">
        <f>D15*$B$2</f>
        <v>1.5</v>
      </c>
      <c r="F15" t="s">
        <v>37</v>
      </c>
      <c r="G15" s="8">
        <f>E15*0.8</f>
        <v>1.2</v>
      </c>
    </row>
    <row r="16">
      <c r="A16" t="s">
        <v>38</v>
      </c>
      <c r="B16" t="s">
        <v>39</v>
      </c>
      <c r="C16" t="s">
        <v>40</v>
      </c>
      <c r="D16" s="4">
        <v>2.5</v>
      </c>
      <c r="E16" s="6">
        <f>D16*$B$2</f>
        <v>2.5</v>
      </c>
      <c r="F16" t="s">
        <v>15</v>
      </c>
      <c r="G16" s="8">
        <f>E16*0.82</f>
        <v>2.05</v>
      </c>
    </row>
    <row r="17">
      <c r="A17" t="s">
        <v>41</v>
      </c>
      <c r="B17" t="s">
        <v>42</v>
      </c>
      <c r="C17" t="s">
        <v>43</v>
      </c>
      <c r="D17" s="4">
        <v>2</v>
      </c>
      <c r="E17" s="6">
        <f>D17*$B$2</f>
        <v>2</v>
      </c>
      <c r="F17" t="s">
        <v>15</v>
      </c>
      <c r="G17" s="8">
        <f>E17*3.89</f>
        <v>7.78</v>
      </c>
    </row>
    <row r="18">
      <c r="A18"/>
      <c r="B18"/>
      <c r="C18"/>
      <c r="D18"/>
      <c r="E18"/>
      <c r="F18" t="s" s="9">
        <v>44</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Mise en place du poste de travail — Vérifier les D.L.C., peser les denrées, sélectionner le matériel. Désinfecter le matériel et le poste de travail suivant les protocoles.</t>
        </is>
      </c>
      <c r="E2" t="s" s="11"/>
      <c r="F2"/>
    </row>
    <row r="3">
      <c r="A3" t="s">
        <v>51</v>
      </c>
      <c r="B3">
        <v>2</v>
      </c>
      <c r="C3"/>
      <c r="D3" t="inlineStr" s="11">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E3" t="s" s="11"/>
      <c r="F3"/>
    </row>
    <row r="4">
      <c r="A4" t="s">
        <v>51</v>
      </c>
      <c r="B4">
        <v>3</v>
      </c>
      <c r="C4"/>
      <c r="D4" t="inlineStr" s="11">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E4" t="s" s="11"/>
      <c r="F4"/>
    </row>
    <row r="5">
      <c r="A5" t="s">
        <v>51</v>
      </c>
      <c r="B5">
        <v>4</v>
      </c>
      <c r="C5"/>
      <c r="D5" t="s" s="11">
        <v>52</v>
      </c>
      <c r="E5" t="s" s="11"/>
      <c r="F5"/>
    </row>
    <row r="6">
      <c r="A6" t="s">
        <v>51</v>
      </c>
      <c r="B6">
        <v>5</v>
      </c>
      <c r="C6"/>
      <c r="D6" t="s" s="11">
        <v>53</v>
      </c>
      <c r="E6" t="s" s="11"/>
      <c r="F6"/>
    </row>
    <row r="7">
      <c r="A7" t="s">
        <v>51</v>
      </c>
      <c r="B7">
        <v>6</v>
      </c>
      <c r="C7"/>
      <c r="D7" t="inlineStr" s="11">
        <is>
          <t>Suggestions — La recette du chutney peut varier. Le principe est toujours le même, confire les fruits et légumes, les pimenter et les cuire avec des éléments qui lui donneront des saveurs aigres-douces.</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51</v>
      </c>
      <c r="C2" t="s">
        <v>58</v>
      </c>
      <c r="D2" s="6">
        <f>'Besoins'!$B$2*100</f>
        <v>100</v>
      </c>
      <c r="E2" t="s">
        <v>3</v>
      </c>
    </row>
    <row r="3">
      <c r="A3">
        <v>1</v>
      </c>
      <c r="B3" t="s">
        <v>59</v>
      </c>
      <c r="C3" t="s">
        <v>60</v>
      </c>
      <c r="D3" s="6">
        <f>'Besoins'!$B$2*15</f>
        <v>15</v>
      </c>
      <c r="E3" t="s">
        <v>15</v>
      </c>
    </row>
    <row r="4">
      <c r="A4">
        <v>1</v>
      </c>
      <c r="B4" t="s">
        <v>61</v>
      </c>
      <c r="C4" t="s">
        <v>60</v>
      </c>
      <c r="D4" s="6">
        <f>'Besoins'!$B$2*2</f>
        <v>2</v>
      </c>
      <c r="E4" t="s">
        <v>15</v>
      </c>
    </row>
    <row r="5">
      <c r="A5">
        <v>1</v>
      </c>
      <c r="B5" t="s">
        <v>62</v>
      </c>
      <c r="C5" t="s">
        <v>60</v>
      </c>
      <c r="D5" s="6">
        <f>'Besoins'!$B$2*0.5</f>
        <v>0.5</v>
      </c>
      <c r="E5" t="s">
        <v>15</v>
      </c>
    </row>
    <row r="6">
      <c r="A6">
        <v>1</v>
      </c>
      <c r="B6" t="s">
        <v>63</v>
      </c>
      <c r="C6" t="s">
        <v>60</v>
      </c>
      <c r="D6" s="6">
        <f>'Besoins'!$B$2*2</f>
        <v>2</v>
      </c>
      <c r="E6" t="s">
        <v>15</v>
      </c>
    </row>
    <row r="7">
      <c r="A7">
        <v>1</v>
      </c>
      <c r="B7" t="s">
        <v>64</v>
      </c>
      <c r="C7" t="s">
        <v>60</v>
      </c>
      <c r="D7" s="6">
        <f>'Besoins'!$B$2*0.2</f>
        <v>0.2</v>
      </c>
      <c r="E7" t="s">
        <v>15</v>
      </c>
    </row>
    <row r="8">
      <c r="A8">
        <v>1</v>
      </c>
      <c r="B8" t="s">
        <v>65</v>
      </c>
      <c r="C8" t="s">
        <v>60</v>
      </c>
      <c r="D8" s="6">
        <f>'Besoins'!$B$2*0.15</f>
        <v>0.15</v>
      </c>
      <c r="E8" t="s">
        <v>15</v>
      </c>
    </row>
    <row r="9">
      <c r="A9">
        <v>1</v>
      </c>
      <c r="B9" t="s">
        <v>66</v>
      </c>
      <c r="C9" t="s">
        <v>60</v>
      </c>
      <c r="D9" s="6">
        <f>'Besoins'!$B$2*0.02</f>
        <v>0.02</v>
      </c>
      <c r="E9" t="s">
        <v>15</v>
      </c>
    </row>
    <row r="10">
      <c r="A10">
        <v>1</v>
      </c>
      <c r="B10" t="s">
        <v>67</v>
      </c>
      <c r="C10" t="s">
        <v>60</v>
      </c>
      <c r="D10" s="6">
        <f>'Besoins'!$B$2*4</f>
        <v>4</v>
      </c>
      <c r="E10" t="s">
        <v>3</v>
      </c>
    </row>
    <row r="11">
      <c r="A11">
        <v>1</v>
      </c>
      <c r="B11" t="s">
        <v>68</v>
      </c>
      <c r="C11" t="s">
        <v>60</v>
      </c>
      <c r="D11" s="6">
        <f>'Besoins'!$B$2*0.15</f>
        <v>0.15</v>
      </c>
      <c r="E11" t="s">
        <v>15</v>
      </c>
    </row>
    <row r="12">
      <c r="A12">
        <v>1</v>
      </c>
      <c r="B12" t="s">
        <v>69</v>
      </c>
      <c r="C12" t="s">
        <v>60</v>
      </c>
      <c r="D12" s="6">
        <f>'Besoins'!$B$2*1.5</f>
        <v>1.5</v>
      </c>
      <c r="E12" t="s">
        <v>37</v>
      </c>
    </row>
    <row r="13">
      <c r="A13">
        <v>1</v>
      </c>
      <c r="B13" t="s">
        <v>70</v>
      </c>
      <c r="C13" t="s">
        <v>60</v>
      </c>
      <c r="D13" s="6">
        <f>'Besoins'!$B$2*2.5</f>
        <v>2.5</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71</v>
      </c>
      <c r="B1"/>
      <c r="C1"/>
      <c r="D1"/>
    </row>
    <row r="2">
      <c r="A2" t="str" s="12">
        <f>"GRO_CDC_209 · GRO.SAUCES · référence : "&amp;Besoins!B3&amp;" "&amp;Besoins!C3&amp;" · multiplicateur réglable sur la feuille ""Besoins"""</f>
        <v>GRO_CDC_209 · GRO.SAUCES · référence : 100 pc · multiplicateur réglable sur la feuille </v>
      </c>
      <c r="B2"/>
      <c r="C2"/>
      <c r="D2"/>
    </row>
    <row r="3">
      <c r="A3"/>
      <c r="B3"/>
      <c r="C3"/>
      <c r="D3"/>
    </row>
    <row r="4">
      <c r="A4" t="s" s="13">
        <v>72</v>
      </c>
      <c r="B4"/>
      <c r="C4"/>
      <c r="D4"/>
    </row>
    <row r="5">
      <c r="A5" t="s" s="14">
        <v>73</v>
      </c>
      <c r="B5" t="str" s="11">
        <f>Procedure!D2</f>
        <v>Mise en place du poste de travail — Vérifier les D.L.C., peser les denrées, sélectionner le matériel. Désinfecter le matériel et le poste de travail suivant les protocoles.</v>
      </c>
      <c r="C5"/>
      <c r="D5"/>
    </row>
    <row r="6">
      <c r="A6" t="s" s="14">
        <v>74</v>
      </c>
      <c r="B6" t="str" s="11">
        <f>Procedure!D3</f>
        <v>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v>
      </c>
      <c r="C6"/>
      <c r="D6"/>
    </row>
    <row r="7">
      <c r="A7" t="s" s="14">
        <v>75</v>
      </c>
      <c r="B7" t="str" s="11">
        <f>Procedure!D4</f>
        <v>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v>
      </c>
      <c r="C7"/>
      <c r="D7"/>
    </row>
    <row r="8">
      <c r="A8"/>
      <c r="B8" t="str">
        <f>Besoins!B13</f>
        <v>POIVRON rouge France biologique</v>
      </c>
      <c r="C8" s="6">
        <f>Besoins!E13</f>
        <v>15</v>
      </c>
      <c r="D8" t="str">
        <f>Besoins!F13</f>
        <v>kg</v>
      </c>
    </row>
    <row r="9">
      <c r="A9"/>
      <c r="B9" t="str">
        <f>Besoins!B10</f>
        <v>Raisins secs noirs (Corinthe)</v>
      </c>
      <c r="C9" s="6">
        <f>Besoins!E10</f>
        <v>2</v>
      </c>
      <c r="D9" t="str">
        <f>Besoins!F10</f>
        <v>kg</v>
      </c>
    </row>
    <row r="10">
      <c r="A10"/>
      <c r="B10" t="str">
        <f>Besoins!B12</f>
        <v>CÉLERI-BRANCHE France biologique</v>
      </c>
      <c r="C10" s="6">
        <f>Besoins!E12</f>
        <v>0.5</v>
      </c>
      <c r="D10" t="str">
        <f>Besoins!F12</f>
        <v>kg</v>
      </c>
    </row>
    <row r="11">
      <c r="A11"/>
      <c r="B11" t="str">
        <f>Besoins!B17</f>
        <v>Oignons émincés surgelés</v>
      </c>
      <c r="C11" s="6">
        <f>Besoins!E17</f>
        <v>2</v>
      </c>
      <c r="D11" t="str">
        <f>Besoins!F17</f>
        <v>kg</v>
      </c>
    </row>
    <row r="12">
      <c r="A12"/>
      <c r="B12" t="str">
        <f>Besoins!B11</f>
        <v>Ails pelés 4G</v>
      </c>
      <c r="C12" s="6">
        <f>Besoins!E11</f>
        <v>0.2</v>
      </c>
      <c r="D12" t="str">
        <f>Besoins!F11</f>
        <v>kg</v>
      </c>
    </row>
    <row r="13">
      <c r="A13"/>
      <c r="B13" t="str">
        <f>Besoins!B9</f>
        <v>Gingembre frais rape</v>
      </c>
      <c r="C13" s="6">
        <f>Besoins!E9</f>
        <v>0.15</v>
      </c>
      <c r="D13" t="str">
        <f>Besoins!F9</f>
        <v>kg</v>
      </c>
    </row>
    <row r="14">
      <c r="A14"/>
      <c r="B14" t="str">
        <f>Besoins!B7</f>
        <v>Graines de coriandre entieres</v>
      </c>
      <c r="C14" s="6">
        <f>Besoins!E7</f>
        <v>0.02</v>
      </c>
      <c r="D14" t="str">
        <f>Besoins!F7</f>
        <v>kg</v>
      </c>
    </row>
    <row r="15">
      <c r="A15"/>
      <c r="B15" t="str">
        <f>Besoins!B8</f>
        <v>Piment des oiseaux (pili pili)</v>
      </c>
      <c r="C15" s="6">
        <f>Besoins!E8</f>
        <v>4</v>
      </c>
      <c r="D15" t="str">
        <f>Besoins!F8</f>
        <v>pc</v>
      </c>
    </row>
    <row r="16">
      <c r="A16"/>
      <c r="B16" t="str">
        <f>Besoins!B14</f>
        <v>Moutarde à l'ancienne grains</v>
      </c>
      <c r="C16" s="6">
        <f>Besoins!E14</f>
        <v>0.15</v>
      </c>
      <c r="D16" t="str">
        <f>Besoins!F14</f>
        <v>kg</v>
      </c>
    </row>
    <row r="17">
      <c r="A17"/>
      <c r="B17" t="str">
        <f>Besoins!B15</f>
        <v>Vinaigre blanc d'alcool</v>
      </c>
      <c r="C17" s="6">
        <f>Besoins!E15</f>
        <v>1.5</v>
      </c>
      <c r="D17" t="str">
        <f>Besoins!F15</f>
        <v>lt</v>
      </c>
    </row>
    <row r="18">
      <c r="A18"/>
      <c r="B18" t="str">
        <f>Besoins!B16</f>
        <v>Sucre blanc cristal sac 25 kg</v>
      </c>
      <c r="C18" s="6">
        <f>Besoins!E16</f>
        <v>2.5</v>
      </c>
      <c r="D18" t="str">
        <f>Besoins!F16</f>
        <v>kg</v>
      </c>
    </row>
    <row r="19">
      <c r="A19" t="s" s="14">
        <v>76</v>
      </c>
      <c r="B19" t="str" s="11">
        <f>Procedure!D5</f>
        <v>Terminer la préparation du chutney — Débarrasser le chutney dans des bacs GN 1/1 H 65. Refroidir suivant la procédure. Filmer.</v>
      </c>
      <c r="C19"/>
      <c r="D19"/>
    </row>
    <row r="20">
      <c r="A20" t="s" s="14">
        <v>77</v>
      </c>
      <c r="B20" t="str" s="11">
        <f>Procedure!D6</f>
        <v>Conseils — Le chutney se conserve comme de la confiture. Le chutney accompagne et condimente agréablement les viandes rôties et grillées.</v>
      </c>
      <c r="C20"/>
      <c r="D20"/>
    </row>
    <row r="21">
      <c r="A21" t="s" s="14">
        <v>78</v>
      </c>
      <c r="B21" t="str" s="11">
        <f>Procedure!D7</f>
        <v>Suggestions — La recette du chutney peut varier. Le principe est toujours le même, confire les fruits et légumes, les pimenter et les cuire avec des éléments qui lui donneront des saveurs aigres-douces.</v>
      </c>
      <c r="C21"/>
      <c r="D21"/>
    </row>
    <row r="22">
      <c r="A22"/>
      <c r="B22"/>
      <c r="C22"/>
      <c r="D22"/>
    </row>
    <row r="23">
      <c r="A23" t="s" s="15">
        <v>79</v>
      </c>
      <c r="B23"/>
      <c r="C23"/>
      <c r="D23"/>
    </row>
  </sheetData>
  <sheetProtection sheet="1" formatRows="0" formatColumns="0"/>
  <mergeCells count="10">
    <mergeCell ref="A1:D1"/>
    <mergeCell ref="A2:D2"/>
    <mergeCell ref="A4:D4"/>
    <mergeCell ref="B5:D5"/>
    <mergeCell ref="B6:D6"/>
    <mergeCell ref="B7:D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2026-09-16T00:26:24Z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2026-09-16T00:26:24Z</dcterms:modified>
  <cp:revision>1</cp:revision>
</cp:coreProperties>
</file>