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<sst xmlns="http://schemas.openxmlformats.org/spreadsheetml/2006/main" count="149" uniqueCount="149">
  <si>
    <t>Fiche technique</t>
  </si>
  <si>
    <t>Nom</t>
  </si>
  <si>
    <t>SAUCE TOMATE</t>
  </si>
  <si>
    <t>Code</t>
  </si>
  <si>
    <t>GRO_CDC_204</t>
  </si>
  <si>
    <t>Classe</t>
  </si>
  <si>
    <t>Sauces collectivité (GRO.SAUCES)</t>
  </si>
  <si>
    <t>Statut</t>
  </si>
  <si>
    <t>publie</t>
  </si>
  <si>
    <t>Verrouillée</t>
  </si>
  <si>
    <t>Non</t>
  </si>
  <si>
    <t>Source bibliographique</t>
  </si>
  <si>
    <t>La Cuisine de Collectivité (BPI.CDC)</t>
  </si>
  <si>
    <t>Provenance</t>
  </si>
  <si>
    <t>Quantité de référence</t>
  </si>
  <si>
    <t>8,5 lt</t>
  </si>
  <si>
    <t>Coût de revient H.T. (qt de référence)</t>
  </si>
  <si>
    <t>Coût unitaire H.T.</t>
  </si>
  <si>
    <t>Quantité demandée pour cet export</t>
  </si>
  <si>
    <t>Coût de revient total H.T. pour cette quantité</t>
  </si>
  <si>
    <t>Export généré le</t>
  </si>
  <si>
    <t>31/10/2026 06:04</t>
  </si>
  <si>
    <t>CUIS.web — Portage du CUIS Clipper de 1992 par Palika &amp; Bernard Vandendaele (créateur du moteur récursif d'origine)</t>
  </si>
  <si>
    <t>Besoins matière</t>
  </si>
  <si>
    <t>Multiplicateur souhaité</t>
  </si>
  <si>
    <t>lt</t>
  </si>
  <si>
    <t>Quantité obtenue</t>
  </si>
  <si>
    <t>Matière première</t>
  </si>
  <si>
    <t>Base (×1, modifiable)</t>
  </si>
  <si>
    <t>Quantité</t>
  </si>
  <si>
    <t>Unité</t>
  </si>
  <si>
    <t>Coût H.T.</t>
  </si>
  <si>
    <t>EAU</t>
  </si>
  <si>
    <t>Eau (robinet - moy. France 2026)</t>
  </si>
  <si>
    <t>Matières premières</t>
  </si>
  <si>
    <t>CONC-TOMATE</t>
  </si>
  <si>
    <t>Concentré de tomate double</t>
  </si>
  <si>
    <t>Concentrés et purées cuisines</t>
  </si>
  <si>
    <t>pc</t>
  </si>
  <si>
    <t>EPI-CLOU-GIROFLE</t>
  </si>
  <si>
    <t>Clous de girofle</t>
  </si>
  <si>
    <t>Épices en poudre et graines</t>
  </si>
  <si>
    <t>kg</t>
  </si>
  <si>
    <t>EPI-POIVRE-GRAIN</t>
  </si>
  <si>
    <t>Poivre noir en grains entiers</t>
  </si>
  <si>
    <t>EPI-POIVRE-NOIR</t>
  </si>
  <si>
    <t>Poivre noir moulu</t>
  </si>
  <si>
    <t>MEL-HERBES-PRO</t>
  </si>
  <si>
    <t>Herbes de Provence</t>
  </si>
  <si>
    <t>Mélanges et épices composées</t>
  </si>
  <si>
    <t>FAR-T55</t>
  </si>
  <si>
    <t>Farine de blé T55</t>
  </si>
  <si>
    <t>Farines de blé</t>
  </si>
  <si>
    <t>MARG-PATISSERIE</t>
  </si>
  <si>
    <t>Margarine de pâtisserie 80% MG</t>
  </si>
  <si>
    <t>Beurres et margarines</t>
  </si>
  <si>
    <t>RNM0420123</t>
  </si>
  <si>
    <t>CAROTTE France extra colis 12kg</t>
  </si>
  <si>
    <t>Légumes</t>
  </si>
  <si>
    <t>RNM0400123</t>
  </si>
  <si>
    <t>CÉLERI-BRANCHE vert France cat.I</t>
  </si>
  <si>
    <t>RNM27820123</t>
  </si>
  <si>
    <t>OIGNON jaune France cat.I 60-80mm</t>
  </si>
  <si>
    <t>RNM0200123</t>
  </si>
  <si>
    <t>POIREAU France cat.I</t>
  </si>
  <si>
    <t>RNM4G100917</t>
  </si>
  <si>
    <t>Ails pelés 4G</t>
  </si>
  <si>
    <t>Légumes 4ème et 5ème gamme</t>
  </si>
  <si>
    <t>SEL-FIN</t>
  </si>
  <si>
    <t>Sel fin de cuisine</t>
  </si>
  <si>
    <t>Sels et condiments de base</t>
  </si>
  <si>
    <t>SUC-BLANC</t>
  </si>
  <si>
    <t>Sucre blanc cristal sac 25 kg</t>
  </si>
  <si>
    <t>Sucres et édulcorants</t>
  </si>
  <si>
    <t>RNMS00780</t>
  </si>
  <si>
    <t>Oignons émincés surgelés</t>
  </si>
  <si>
    <t>Légumes surgelés</t>
  </si>
  <si>
    <t>00002616</t>
  </si>
  <si>
    <t>Os de veau (pieds, jarret)</t>
  </si>
  <si>
    <t>Veau</t>
  </si>
  <si>
    <t>00002605</t>
  </si>
  <si>
    <t>Os et parures maigres de veau</t>
  </si>
  <si>
    <t>Total</t>
  </si>
  <si>
    <t>Niveau</t>
  </si>
  <si>
    <t>Composant</t>
  </si>
  <si>
    <t>Type</t>
  </si>
  <si>
    <t>Quantité (pour 8,5 lt)</t>
  </si>
  <si>
    <t>recette</t>
  </si>
  <si>
    <t>Sauces collectivité</t>
  </si>
  <si>
    <t xml:space="preserve">    ↳ Concentré de tomate — boîte 5/1 (collectivité)</t>
  </si>
  <si>
    <t>Préparations de base collectivité</t>
  </si>
  <si>
    <t xml:space="preserve">        ↳ Concentré de tomate double</t>
  </si>
  <si>
    <t>matiere</t>
  </si>
  <si>
    <t xml:space="preserve">    ↳ FOND BLANC DE VEAU</t>
  </si>
  <si>
    <t>Fonds et bouillons de base</t>
  </si>
  <si>
    <t xml:space="preserve">        ↳ Os et parures maigres de veau</t>
  </si>
  <si>
    <t xml:space="preserve">        ↳ Os de veau (pieds, jarret)</t>
  </si>
  <si>
    <t xml:space="preserve">        ↳ CAROTTE France extra colis 12kg</t>
  </si>
  <si>
    <t xml:space="preserve">        ↳ OIGNON jaune France cat.I 60-80mm</t>
  </si>
  <si>
    <t xml:space="preserve">        ↳ POIREAU France cat.I</t>
  </si>
  <si>
    <t xml:space="preserve">        ↳ CÉLERI-BRANCHE vert France cat.I</t>
  </si>
  <si>
    <t xml:space="preserve">        ↳ Eau (robinet - moy. France 2026)</t>
  </si>
  <si>
    <t xml:space="preserve">        ↳ Clous de girofle (par 20)</t>
  </si>
  <si>
    <t>Conversions diverses</t>
  </si>
  <si>
    <t xml:space="preserve">            ↳ Clous de girofle</t>
  </si>
  <si>
    <t xml:space="preserve">        ↳ Poivre noir en grains entiers</t>
  </si>
  <si>
    <t xml:space="preserve">    ↳ Oignons émincés surgelés</t>
  </si>
  <si>
    <t xml:space="preserve">    ↳ Farine de blé T55</t>
  </si>
  <si>
    <t xml:space="preserve">    ↳ Margarine de pâtisserie 80% MG</t>
  </si>
  <si>
    <t xml:space="preserve">    ↳ Herbes de Provence</t>
  </si>
  <si>
    <t xml:space="preserve">    ↳ Ails pelés 4G</t>
  </si>
  <si>
    <t xml:space="preserve">    ↳ Sucre blanc cristal sac 25 kg</t>
  </si>
  <si>
    <t xml:space="preserve">    ↳ Sel fin de cuisine</t>
  </si>
  <si>
    <t xml:space="preserve">    ↳ Poivre noir moulu</t>
  </si>
  <si>
    <t>Recette</t>
  </si>
  <si>
    <t>#</t>
  </si>
  <si>
    <t>Verbe</t>
  </si>
  <si>
    <t>Étape</t>
  </si>
  <si>
    <t>Précision technique</t>
  </si>
  <si>
    <t>Durée</t>
  </si>
  <si>
    <t>Concentré de tomate — boîte 5/1 (collectivité)</t>
  </si>
  <si>
    <t>FOND BLANC DE VEAU</t>
  </si>
  <si>
    <t>CONCASSER</t>
  </si>
  <si>
    <t>Mise en place du poste de travail — Réunir les denrées, le matériel de préparation et de cuisson. Contrôler la fraîcheur et la qualité des produits.</t>
  </si>
  <si>
    <t>Découper en morceaux — réunir dans une grande marmite — couvrir d'eau froide — porter à ébullition 3 à 4 minutes — rafraîchir</t>
  </si>
  <si>
    <t>ÉPLUCHER</t>
  </si>
  <si>
    <t>Concasser finement les os ou les carcasses et les abattis ; découper la viande en morceaux, habiller et brider la ou les volailles s'il y a lieu.</t>
  </si>
  <si>
    <t>Bien rincer et égoutter dans une passoire — rincer le rondeau</t>
  </si>
  <si>
    <t>MARQUER</t>
  </si>
  <si>
    <t>Replacer les ingrédients de base dans le récipient — mouiller avec de l'eau froide — porter à ébullition</t>
  </si>
  <si>
    <t>ÉCUMER</t>
  </si>
  <si>
    <t>Marquer le fond blanc en cuisson — Replacer les ingrédients de base, mouiller à l'eau froide, porter à ébullition, écumer et dégraisser.</t>
  </si>
  <si>
    <t>Écumer abondamment dès la première ébullition</t>
  </si>
  <si>
    <t>Éplucher et laver tous les légumes — tailler les carottes en tronçons — piquer ou clouter les oignons</t>
  </si>
  <si>
    <t>MOUILLER</t>
  </si>
  <si>
    <t>Fiche technique — SAUCE TOMATE</t>
  </si>
  <si>
    <t>SAUCE TOMATE  GRO_CDC_204</t>
  </si>
  <si>
    <t>1.</t>
  </si>
  <si>
    <t>2.</t>
  </si>
  <si>
    <t xml:space="preserve">    FOND BLANC DE VEAU</t>
  </si>
  <si>
    <t xml:space="preserve">    Concentré de tomate — boîte 5/1 (collectivité)</t>
  </si>
  <si>
    <t>3.</t>
  </si>
  <si>
    <t>4.</t>
  </si>
  <si>
    <t>↳ Concentré de tomate — boîte 5/1 (collectivité)  GRO-CONC-TOM-51</t>
  </si>
  <si>
    <t>↳ FOND BLANC DE VEAU  GRO_CDR_B264</t>
  </si>
  <si>
    <t>5.</t>
  </si>
  <si>
    <t xml:space="preserve">    Clous de girofle (par 20) (conv.)</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</si>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</sst>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37.1112</v>
      </c>
    </row>
    <row r="12">
      <c r="A12" t="s" s="3">
        <v>17</v>
      </c>
      <c r="B12" s="4">
        <v>4.3660235294118</v>
      </c>
    </row>
    <row r="13">
      <c r="A13"/>
      <c r="B13"/>
    </row>
    <row r="14">
      <c r="A14" t="s" s="5">
        <v>18</v>
      </c>
      <c r="B14" t="s" s="5">
        <v>15</v>
      </c>
    </row>
    <row r="15">
      <c r="A15" t="s" s="5">
        <v>19</v>
      </c>
      <c r="B15" s="6">
        <v>37.1112</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8.5</v>
      </c>
      <c r="C3" t="s" s="10">
        <v>25</v>
      </c>
      <c r="D3"/>
      <c r="E3"/>
      <c r="F3"/>
    </row>
    <row r="4">
      <c r="A4" t="s">
        <v>26</v>
      </c>
      <c r="B4" s="11">
        <f>$B$2*B3</f>
        <v>8.5</v>
      </c>
      <c r="C4" t="str">
        <f>C3</f>
        <v>lt</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9</v>
      </c>
      <c r="E7" s="11">
        <f>D7*$B$2</f>
        <v>9</v>
      </c>
      <c r="F7" t="s">
        <v>25</v>
      </c>
      <c r="G7" s="4">
        <f>E7*0.0043</f>
        <v>0.0387</v>
      </c>
    </row>
    <row r="8">
      <c r="A8" t="s">
        <v>35</v>
      </c>
      <c r="B8" t="s">
        <v>36</v>
      </c>
      <c r="C8" t="s">
        <v>37</v>
      </c>
      <c r="D8" s="9">
        <v>0.866667</v>
      </c>
      <c r="E8" s="11">
        <f>D8*$B$2</f>
        <v>0.866667</v>
      </c>
      <c r="F8" t="s">
        <v>38</v>
      </c>
      <c r="G8" s="4">
        <f>E8*12.5999951538</f>
        <v>10.92</v>
      </c>
    </row>
    <row r="9">
      <c r="A9" t="s">
        <v>39</v>
      </c>
      <c r="B9" t="s">
        <v>40</v>
      </c>
      <c r="C9" t="s">
        <v>41</v>
      </c>
      <c r="D9" s="9">
        <v>0.0003</v>
      </c>
      <c r="E9" s="11">
        <f>D9*$B$2</f>
        <v>0.0003</v>
      </c>
      <c r="F9" t="s">
        <v>42</v>
      </c>
      <c r="G9" s="4">
        <f>E9*25</f>
        <v>0.0075</v>
      </c>
    </row>
    <row r="10">
      <c r="A10" t="s">
        <v>43</v>
      </c>
      <c r="B10" t="s">
        <v>44</v>
      </c>
      <c r="C10" t="s">
        <v>41</v>
      </c>
      <c r="D10" s="9">
        <v>0.006</v>
      </c>
      <c r="E10" s="11">
        <f>D10*$B$2</f>
        <v>0.006</v>
      </c>
      <c r="F10" t="s">
        <v>42</v>
      </c>
      <c r="G10" s="4">
        <f>E10*12</f>
        <v>0.072</v>
      </c>
    </row>
    <row r="11">
      <c r="A11" t="s">
        <v>45</v>
      </c>
      <c r="B11" t="s">
        <v>46</v>
      </c>
      <c r="C11" t="s">
        <v>41</v>
      </c>
      <c r="D11" s="9">
        <v>0.01</v>
      </c>
      <c r="E11" s="11">
        <f>D11*$B$2</f>
        <v>0.01</v>
      </c>
      <c r="F11" t="s">
        <v>42</v>
      </c>
      <c r="G11" s="4">
        <f>E11*12.5</f>
        <v>0.125</v>
      </c>
    </row>
    <row r="12">
      <c r="A12" t="s">
        <v>47</v>
      </c>
      <c r="B12" t="s">
        <v>48</v>
      </c>
      <c r="C12" t="s">
        <v>49</v>
      </c>
      <c r="D12" s="9">
        <v>0.015</v>
      </c>
      <c r="E12" s="11">
        <f>D12*$B$2</f>
        <v>0.015</v>
      </c>
      <c r="F12" t="s">
        <v>42</v>
      </c>
      <c r="G12" s="4">
        <f>E12*9.5</f>
        <v>0.1425</v>
      </c>
    </row>
    <row r="13">
      <c r="A13" t="s">
        <v>50</v>
      </c>
      <c r="B13" t="s">
        <v>51</v>
      </c>
      <c r="C13" t="s">
        <v>52</v>
      </c>
      <c r="D13" s="9">
        <v>0.2</v>
      </c>
      <c r="E13" s="11">
        <f>D13*$B$2</f>
        <v>0.2</v>
      </c>
      <c r="F13" t="s">
        <v>42</v>
      </c>
      <c r="G13" s="4">
        <f>E13*0.56</f>
        <v>0.112</v>
      </c>
    </row>
    <row r="14">
      <c r="A14" t="s">
        <v>53</v>
      </c>
      <c r="B14" t="s">
        <v>54</v>
      </c>
      <c r="C14" t="s">
        <v>55</v>
      </c>
      <c r="D14" s="9">
        <v>0.5</v>
      </c>
      <c r="E14" s="11">
        <f>D14*$B$2</f>
        <v>0.5</v>
      </c>
      <c r="F14" t="s">
        <v>42</v>
      </c>
      <c r="G14" s="4">
        <f>E14*3.6</f>
        <v>1.8</v>
      </c>
    </row>
    <row r="15">
      <c r="A15" t="s">
        <v>56</v>
      </c>
      <c r="B15" t="s">
        <v>57</v>
      </c>
      <c r="C15" t="s">
        <v>58</v>
      </c>
      <c r="D15" s="9">
        <v>0.6</v>
      </c>
      <c r="E15" s="11">
        <f>D15*$B$2</f>
        <v>0.6</v>
      </c>
      <c r="F15" t="s">
        <v>42</v>
      </c>
      <c r="G15" s="4">
        <f>E15*1.1</f>
        <v>0.66</v>
      </c>
    </row>
    <row r="16">
      <c r="A16" t="s">
        <v>59</v>
      </c>
      <c r="B16" t="s">
        <v>60</v>
      </c>
      <c r="C16" t="s">
        <v>58</v>
      </c>
      <c r="D16" s="9">
        <v>0.48</v>
      </c>
      <c r="E16" s="11">
        <f>D16*$B$2</f>
        <v>0.48</v>
      </c>
      <c r="F16" t="s">
        <v>42</v>
      </c>
      <c r="G16" s="4">
        <f>E16*1.8</f>
        <v>0.864</v>
      </c>
    </row>
    <row r="17">
      <c r="A17" t="s">
        <v>61</v>
      </c>
      <c r="B17" t="s">
        <v>62</v>
      </c>
      <c r="C17" t="s">
        <v>58</v>
      </c>
      <c r="D17" s="9">
        <v>0.6</v>
      </c>
      <c r="E17" s="11">
        <f>D17*$B$2</f>
        <v>0.6</v>
      </c>
      <c r="F17" t="s">
        <v>42</v>
      </c>
      <c r="G17" s="4">
        <f>E17*0.4</f>
        <v>0.24</v>
      </c>
    </row>
    <row r="18">
      <c r="A18" t="s">
        <v>63</v>
      </c>
      <c r="B18" t="s">
        <v>64</v>
      </c>
      <c r="C18" t="s">
        <v>58</v>
      </c>
      <c r="D18" s="9">
        <v>1.2</v>
      </c>
      <c r="E18" s="11">
        <f>D18*$B$2</f>
        <v>1.2</v>
      </c>
      <c r="F18" t="s">
        <v>42</v>
      </c>
      <c r="G18" s="4">
        <f>E18*0.9</f>
        <v>1.08</v>
      </c>
    </row>
    <row r="19">
      <c r="A19" t="s">
        <v>65</v>
      </c>
      <c r="B19" t="s">
        <v>66</v>
      </c>
      <c r="C19" t="s">
        <v>67</v>
      </c>
      <c r="D19" s="9">
        <v>0.2</v>
      </c>
      <c r="E19" s="11">
        <f>D19*$B$2</f>
        <v>0.2</v>
      </c>
      <c r="F19" t="s">
        <v>42</v>
      </c>
      <c r="G19" s="4">
        <f>E19*8.11</f>
        <v>1.622</v>
      </c>
    </row>
    <row r="20">
      <c r="A20" t="s">
        <v>68</v>
      </c>
      <c r="B20" t="s">
        <v>69</v>
      </c>
      <c r="C20" t="s">
        <v>70</v>
      </c>
      <c r="D20" s="9">
        <v>0.03</v>
      </c>
      <c r="E20" s="11">
        <f>D20*$B$2</f>
        <v>0.03</v>
      </c>
      <c r="F20" t="s">
        <v>42</v>
      </c>
      <c r="G20" s="4">
        <f>E20*0.35</f>
        <v>0.0105</v>
      </c>
    </row>
    <row r="21">
      <c r="A21" t="s">
        <v>71</v>
      </c>
      <c r="B21" t="s">
        <v>72</v>
      </c>
      <c r="C21" t="s">
        <v>73</v>
      </c>
      <c r="D21" s="9">
        <v>0.1</v>
      </c>
      <c r="E21" s="11">
        <f>D21*$B$2</f>
        <v>0.1</v>
      </c>
      <c r="F21" t="s">
        <v>42</v>
      </c>
      <c r="G21" s="4">
        <f>E21*0.82</f>
        <v>0.082</v>
      </c>
    </row>
    <row r="22">
      <c r="A22" t="s">
        <v>74</v>
      </c>
      <c r="B22" t="s">
        <v>75</v>
      </c>
      <c r="C22" t="s">
        <v>76</v>
      </c>
      <c r="D22" s="9">
        <v>1.5</v>
      </c>
      <c r="E22" s="11">
        <f>D22*$B$2</f>
        <v>1.5</v>
      </c>
      <c r="F22" t="s">
        <v>42</v>
      </c>
      <c r="G22" s="4">
        <f>E22*3.89</f>
        <v>5.835</v>
      </c>
    </row>
    <row r="23">
      <c r="A23" t="s" s="12">
        <v>77</v>
      </c>
      <c r="B23" t="s">
        <v>78</v>
      </c>
      <c r="C23" t="s">
        <v>79</v>
      </c>
      <c r="D23" s="9">
        <v>3</v>
      </c>
      <c r="E23" s="11">
        <f>D23*$B$2</f>
        <v>3</v>
      </c>
      <c r="F23" t="s">
        <v>42</v>
      </c>
      <c r="G23" s="4">
        <f>E23*2.5</f>
        <v>7.5</v>
      </c>
    </row>
    <row r="24">
      <c r="A24" t="s" s="12">
        <v>80</v>
      </c>
      <c r="B24" t="s">
        <v>81</v>
      </c>
      <c r="C24" t="s">
        <v>79</v>
      </c>
      <c r="D24" s="9">
        <v>3</v>
      </c>
      <c r="E24" s="11">
        <f>D24*$B$2</f>
        <v>3</v>
      </c>
      <c r="F24" t="s">
        <v>42</v>
      </c>
      <c r="G24" s="4">
        <f>E24*2</f>
        <v>6</v>
      </c>
    </row>
    <row r="25">
      <c r="A25"/>
      <c r="B25"/>
      <c r="C25"/>
      <c r="D25"/>
      <c r="E25"/>
      <c r="F25" t="s" s="3">
        <v>82</v>
      </c>
      <c r="G25" s="13">
        <f>SUM(G7:G24)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83</v>
      </c>
      <c r="B1" t="s" s="2">
        <v>84</v>
      </c>
      <c r="C1" t="s" s="2">
        <v>85</v>
      </c>
      <c r="D1" t="s" s="2">
        <v>86</v>
      </c>
      <c r="E1" t="s" s="2">
        <v>30</v>
      </c>
      <c r="F1" t="s" s="2">
        <v>5</v>
      </c>
    </row>
    <row r="2">
      <c r="A2">
        <v>0</v>
      </c>
      <c r="B2" t="s">
        <v>2</v>
      </c>
      <c r="C2" t="s">
        <v>87</v>
      </c>
      <c r="D2" s="11">
        <v>8.5</v>
      </c>
      <c r="E2" t="s">
        <v>25</v>
      </c>
      <c r="F2" t="s">
        <v>88</v>
      </c>
    </row>
    <row r="3">
      <c r="A3">
        <v>1</v>
      </c>
      <c r="B3" t="s">
        <v>89</v>
      </c>
      <c r="C3" t="s">
        <v>87</v>
      </c>
      <c r="D3" s="11">
        <v>3.9</v>
      </c>
      <c r="E3" t="s">
        <v>42</v>
      </c>
      <c r="F3" t="s">
        <v>90</v>
      </c>
    </row>
    <row r="4">
      <c r="A4">
        <v>2</v>
      </c>
      <c r="B4" t="s">
        <v>91</v>
      </c>
      <c r="C4" t="s">
        <v>92</v>
      </c>
      <c r="D4" s="11">
        <v>0.867</v>
      </c>
      <c r="E4" t="s">
        <v>38</v>
      </c>
      <c r="F4" t="s">
        <v>37</v>
      </c>
    </row>
    <row r="5">
      <c r="A5">
        <v>1</v>
      </c>
      <c r="B5" t="s">
        <v>93</v>
      </c>
      <c r="C5" t="s">
        <v>87</v>
      </c>
      <c r="D5" s="11">
        <v>6</v>
      </c>
      <c r="E5" t="s">
        <v>25</v>
      </c>
      <c r="F5" t="s">
        <v>94</v>
      </c>
    </row>
    <row r="6">
      <c r="A6">
        <v>2</v>
      </c>
      <c r="B6" t="s">
        <v>95</v>
      </c>
      <c r="C6" t="s">
        <v>92</v>
      </c>
      <c r="D6" s="11">
        <v>3</v>
      </c>
      <c r="E6" t="s">
        <v>42</v>
      </c>
      <c r="F6" t="s">
        <v>79</v>
      </c>
    </row>
    <row r="7">
      <c r="A7">
        <v>2</v>
      </c>
      <c r="B7" t="s">
        <v>96</v>
      </c>
      <c r="C7" t="s">
        <v>92</v>
      </c>
      <c r="D7" s="11">
        <v>3</v>
      </c>
      <c r="E7" t="s">
        <v>42</v>
      </c>
      <c r="F7" t="s">
        <v>79</v>
      </c>
    </row>
    <row r="8">
      <c r="A8">
        <v>2</v>
      </c>
      <c r="B8" t="s">
        <v>97</v>
      </c>
      <c r="C8" t="s">
        <v>92</v>
      </c>
      <c r="D8" s="11">
        <v>0.6</v>
      </c>
      <c r="E8" t="s">
        <v>42</v>
      </c>
      <c r="F8" t="s">
        <v>58</v>
      </c>
    </row>
    <row r="9">
      <c r="A9">
        <v>2</v>
      </c>
      <c r="B9" t="s">
        <v>98</v>
      </c>
      <c r="C9" t="s">
        <v>92</v>
      </c>
      <c r="D9" s="11">
        <v>0.6</v>
      </c>
      <c r="E9" t="s">
        <v>42</v>
      </c>
      <c r="F9" t="s">
        <v>58</v>
      </c>
    </row>
    <row r="10">
      <c r="A10">
        <v>2</v>
      </c>
      <c r="B10" t="s">
        <v>99</v>
      </c>
      <c r="C10" t="s">
        <v>92</v>
      </c>
      <c r="D10" s="11">
        <v>1.2</v>
      </c>
      <c r="E10" t="s">
        <v>42</v>
      </c>
      <c r="F10" t="s">
        <v>58</v>
      </c>
    </row>
    <row r="11">
      <c r="A11">
        <v>2</v>
      </c>
      <c r="B11" t="s">
        <v>100</v>
      </c>
      <c r="C11" t="s">
        <v>92</v>
      </c>
      <c r="D11" s="11">
        <v>0.48</v>
      </c>
      <c r="E11" t="s">
        <v>42</v>
      </c>
      <c r="F11" t="s">
        <v>58</v>
      </c>
    </row>
    <row r="12">
      <c r="A12">
        <v>2</v>
      </c>
      <c r="B12" t="s">
        <v>101</v>
      </c>
      <c r="C12" t="s">
        <v>92</v>
      </c>
      <c r="D12" s="11">
        <v>9</v>
      </c>
      <c r="E12" t="s">
        <v>25</v>
      </c>
      <c r="F12" t="s">
        <v>34</v>
      </c>
    </row>
    <row r="13">
      <c r="A13">
        <v>2</v>
      </c>
      <c r="B13" t="s">
        <v>102</v>
      </c>
      <c r="C13" t="s">
        <v>87</v>
      </c>
      <c r="D13" s="11">
        <v>6</v>
      </c>
      <c r="E13" t="s">
        <v>38</v>
      </c>
      <c r="F13" t="s">
        <v>103</v>
      </c>
    </row>
    <row r="14">
      <c r="A14">
        <v>3</v>
      </c>
      <c r="B14" t="s">
        <v>104</v>
      </c>
      <c r="C14" t="s">
        <v>92</v>
      </c>
      <c r="D14" s="11">
        <v>0</v>
      </c>
      <c r="E14" t="s">
        <v>42</v>
      </c>
      <c r="F14" t="s">
        <v>41</v>
      </c>
    </row>
    <row r="15">
      <c r="A15">
        <v>2</v>
      </c>
      <c r="B15" t="s">
        <v>105</v>
      </c>
      <c r="C15" t="s">
        <v>92</v>
      </c>
      <c r="D15" s="11">
        <v>0.006</v>
      </c>
      <c r="E15" t="s">
        <v>42</v>
      </c>
      <c r="F15" t="s">
        <v>41</v>
      </c>
    </row>
    <row r="16">
      <c r="A16">
        <v>1</v>
      </c>
      <c r="B16" t="s">
        <v>106</v>
      </c>
      <c r="C16" t="s">
        <v>92</v>
      </c>
      <c r="D16" s="11">
        <v>1.5</v>
      </c>
      <c r="E16" t="s">
        <v>42</v>
      </c>
      <c r="F16" t="s">
        <v>76</v>
      </c>
    </row>
    <row r="17">
      <c r="A17">
        <v>1</v>
      </c>
      <c r="B17" t="s">
        <v>107</v>
      </c>
      <c r="C17" t="s">
        <v>92</v>
      </c>
      <c r="D17" s="11">
        <v>0.2</v>
      </c>
      <c r="E17" t="s">
        <v>42</v>
      </c>
      <c r="F17" t="s">
        <v>52</v>
      </c>
    </row>
    <row r="18">
      <c r="A18">
        <v>1</v>
      </c>
      <c r="B18" t="s">
        <v>108</v>
      </c>
      <c r="C18" t="s">
        <v>92</v>
      </c>
      <c r="D18" s="11">
        <v>0.5</v>
      </c>
      <c r="E18" t="s">
        <v>42</v>
      </c>
      <c r="F18" t="s">
        <v>55</v>
      </c>
    </row>
    <row r="19">
      <c r="A19">
        <v>1</v>
      </c>
      <c r="B19" t="s">
        <v>109</v>
      </c>
      <c r="C19" t="s">
        <v>92</v>
      </c>
      <c r="D19" s="11">
        <v>0.015</v>
      </c>
      <c r="E19" t="s">
        <v>42</v>
      </c>
      <c r="F19" t="s">
        <v>49</v>
      </c>
    </row>
    <row r="20">
      <c r="A20">
        <v>1</v>
      </c>
      <c r="B20" t="s">
        <v>110</v>
      </c>
      <c r="C20" t="s">
        <v>92</v>
      </c>
      <c r="D20" s="11">
        <v>0.2</v>
      </c>
      <c r="E20" t="s">
        <v>42</v>
      </c>
      <c r="F20" t="s">
        <v>67</v>
      </c>
    </row>
    <row r="21">
      <c r="A21">
        <v>1</v>
      </c>
      <c r="B21" t="s">
        <v>111</v>
      </c>
      <c r="C21" t="s">
        <v>92</v>
      </c>
      <c r="D21" s="11">
        <v>0.1</v>
      </c>
      <c r="E21" t="s">
        <v>42</v>
      </c>
      <c r="F21" t="s">
        <v>73</v>
      </c>
    </row>
    <row r="22">
      <c r="A22">
        <v>1</v>
      </c>
      <c r="B22" t="s">
        <v>112</v>
      </c>
      <c r="C22" t="s">
        <v>92</v>
      </c>
      <c r="D22" s="11">
        <v>0.03</v>
      </c>
      <c r="E22" t="s">
        <v>42</v>
      </c>
      <c r="F22" t="s">
        <v>70</v>
      </c>
    </row>
    <row r="23">
      <c r="A23">
        <v>1</v>
      </c>
      <c r="B23" t="s">
        <v>113</v>
      </c>
      <c r="C23" t="s">
        <v>92</v>
      </c>
      <c r="D23" s="11">
        <v>0.01</v>
      </c>
      <c r="E23" t="s">
        <v>42</v>
      </c>
      <c r="F23"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114</v>
      </c>
      <c r="B1" t="s" s="2">
        <v>115</v>
      </c>
      <c r="C1" t="s" s="2">
        <v>116</v>
      </c>
      <c r="D1" t="s" s="2">
        <v>117</v>
      </c>
      <c r="E1" t="s" s="2">
        <v>118</v>
      </c>
      <c r="F1" t="s" s="2">
        <v>119</v>
      </c>
    </row>
    <row r="2">
      <c r="A2" t="s">
        <v>2</v>
      </c>
      <c r="B2">
        <v>1</v>
      </c>
      <c r="C2"/>
      <c r="D2" t="inlineStr" s="14">
        <is>
          <t>Mise en place du poste de travail — Vérifier les D.L.C., peser les denrées, sélectionner le matériel. Désinfecter le matériel et le poste de travail suivant les protocoles.</t>
        </is>
      </c>
      <c r="E2" t="s" s="14"/>
      <c r="F2"/>
    </row>
    <row r="3">
      <c r="A3" t="s">
        <v>2</v>
      </c>
      <c r="B3">
        <v>2</v>
      </c>
      <c r="C3"/>
      <c r="D3" t="inlineStr" s="14">
        <is>
          <t>Préparations préliminaires — Déconditionner les boîtes de conserve suivant la procédure. Débarrasser le concentré de tomate dans une calotte, filmer et stocker au froid en attente d'utilisation. Dans un rondeau, réaliser 6 litres de fond blanc de veau à partir de fond déshydraté en suivant les recommandations du fabricant. Maintenir au chaud en attente d'utilisation.</t>
        </is>
      </c>
      <c r="E3" t="s" s="14"/>
      <c r="F3"/>
    </row>
    <row r="4">
      <c r="A4" t="s">
        <v>2</v>
      </c>
      <c r="B4">
        <v>3</v>
      </c>
      <c r="C4"/>
      <c r="D4" t="inlineStr" s="14">
        <is>
          <t>Confectionner la sauce tomate — Dans un rondeau ou une sauteuse, faire revenir dans la margarine, sans trop de coloration, les oignons émincés. Singer les oignons. Cuire et faire blondir la farine sans cesser de remuer avec une spatule. Ajouter la tomate concentrée. Mélanger l'ensemble. Mouiller avec le fond blanc de veau. Ajouter les épices, les condiments et les aromates. Porter à ébullition, réduire la source de chaleur et cuire à feu doux pendant 15 minutes. Passer au chinois ou mixer la sauce. Le choix se fera en fonction de l'utilisation de la sauce. Rectifier l'assaisonnement. Ajouter du sucre pour retirer, éventuellement, l'acidité de la tomate concentrée. Débarrasser la sauce dans un bac GN 1/2 H 250. Tamponner la surface de la sauce avec des parcelles de beurre. Couvrir ou filmer. Respecter la procédure de fin de cuisson. Stocker en armoire chaude dans un bain-marie et maintenir à une température de +63°C à cœur en attente de consommation.</t>
        </is>
      </c>
      <c r="E4" t="s" s="14"/>
      <c r="F4"/>
    </row>
    <row r="5">
      <c r="A5" t="s">
        <v>2</v>
      </c>
      <c r="B5">
        <v>4</v>
      </c>
      <c r="C5"/>
      <c r="D5" t="inlineStr" s="14">
        <is>
          <t>Suggestions — Cette sauce tomate de base peut être aromatisée avec du basilic, de l'origan, de la fleur de thym, etc. Monter au beurre. Elle peut être ajoutée à un fond de cuisson ou à une autre sauce.</t>
        </is>
      </c>
      <c r="E5" t="s" s="14"/>
      <c r="F5"/>
    </row>
    <row r="6">
      <c r="A6" t="s">
        <v>120</v>
      </c>
      <c r="B6"/>
      <c r="C6"/>
      <c r="D6" t="inlineStr" s="14">
        <is>
          <t>Pivot de conversion : 1 boîte 5/1 de concentré de tomate double 28% = 4,500kg net (source : Comptoir des Restaurateurs / Toquelia, réf. 0040918, fiche produit fournisseur, recherche web 20/09/2026, décision Palika). Distinct du pivot GRO-CONC-TOMATE (boîte 4/4, 0,880kg) — format 5/1 différent, pas une conversion proportionnelle du 4/4. Écart avec CONS-TOMATE-CUB (2,300kg/boîte 5/1, tomate CONCASSÉE avec jus de couverture) jugé cohérent : le concentré est une pâte dense sans eau ajoutée. a_verifier=1 sur le lien interne, une seule source trouvée à ce jour. À utiliser pour toute fiche CDC exprimant le concentré de tomate en boîte(s) 5/1 (ex. GRO_CDC_204).</t>
        </is>
      </c>
      <c r="E6"/>
      <c r="F6"/>
    </row>
    <row r="7">
      <c r="A7" t="s">
        <v>121</v>
      </c>
      <c r="B7">
        <v>1</v>
      </c>
      <c r="C7" t="s">
        <v>122</v>
      </c>
      <c r="D7" t="s" s="14">
        <v>123</v>
      </c>
      <c r="E7" t="s" s="14">
        <v>124</v>
      </c>
      <c r="F7"/>
    </row>
    <row r="8">
      <c r="A8" t="s">
        <v>121</v>
      </c>
      <c r="B8">
        <v>2</v>
      </c>
      <c r="C8" t="s">
        <v>125</v>
      </c>
      <c r="D8" t="s" s="14">
        <v>126</v>
      </c>
      <c r="E8" t="s" s="14">
        <v>127</v>
      </c>
      <c r="F8"/>
    </row>
    <row r="9">
      <c r="A9" t="s">
        <v>121</v>
      </c>
      <c r="B9">
        <v>3</v>
      </c>
      <c r="C9" t="s">
        <v>128</v>
      </c>
      <c r="D9" t="inlineStr" s="14">
        <is>
          <t>Blanchir les os et la viande (ils peuvent être mis à dégorger au préalable) — Mouiller à l'eau froide, porter à ébullition, laisser frémir quelques minutes en écumant ; rafraîchir à l'eau courante, rincer, égoutter ; rincer le récipient.</t>
        </is>
      </c>
      <c r="E9" t="s" s="14">
        <v>129</v>
      </c>
      <c r="F9"/>
    </row>
    <row r="10">
      <c r="A10" t="s">
        <v>121</v>
      </c>
      <c r="B10">
        <v>4</v>
      </c>
      <c r="C10" t="s">
        <v>130</v>
      </c>
      <c r="D10" t="s" s="14">
        <v>131</v>
      </c>
      <c r="E10" t="s" s="14">
        <v>132</v>
      </c>
      <c r="F10"/>
    </row>
    <row r="11">
      <c r="A11" t="s">
        <v>121</v>
      </c>
      <c r="B11">
        <v>5</v>
      </c>
      <c r="C11" t="s">
        <v>125</v>
      </c>
      <c r="D11" t="inlineStr" s="14">
        <is>
          <t>Préparer et ajouter la garniture aromatique — Éplucher et laver les légumes ; tailler les carottes en tronçons ; confectionner le bouquet garni avec les blancs de poireau et le céleri ; piquer l'oignon d'un clou de girofle.</t>
        </is>
      </c>
      <c r="E11" t="s" s="14">
        <v>133</v>
      </c>
      <c r="F11"/>
    </row>
    <row r="12">
      <c r="A12" t="s">
        <v>121</v>
      </c>
      <c r="B12">
        <v>6</v>
      </c>
      <c r="C12" t="s">
        <v>134</v>
      </c>
      <c r="D12" t="inlineStr" s="14">
        <is>
          <t>Maintenir à très faible ébullition durant 2 h 30 à 3 h — Écumer, dégraisser, dépouiller aussi souvent que nécessaire ; compenser l'évaporation avec un peu d'eau bouillante ; quelques grains de poivre concassé peuvent être ajoutés quelques minutes avant la fin.</t>
        </is>
      </c>
      <c r="E12" t="s" s="14"/>
      <c r="F12"/>
    </row>
    <row r="13">
      <c r="A13" t="s">
        <v>121</v>
      </c>
      <c r="B13">
        <v>7</v>
      </c>
      <c r="C13"/>
      <c r="D13" t="inlineStr" s="14">
        <is>
          <t>Passer le fond au chinois étamine sans le fouler ni le remuer — il doit être parfaitement limpide, non « laiteux » ; dégraisser à nouveau si nécessaire ; refroidir rapidement et réserver à couvert à + 3 °C maximum.</t>
        </is>
      </c>
      <c r="E13" t="s" s="14"/>
      <c r="F1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6"/>
  <cols>
    <col min="1" max="1" width="22" customWidth="1"/>
    <col min="2" max="2" width="52" customWidth="1"/>
    <col min="3" max="3" width="14" customWidth="1"/>
    <col min="4" max="4" width="10" customWidth="1"/>
  </cols>
  <sheetData>
    <row r="1" customHeight="1" ht="24">
      <c r="A1" t="s" s="7">
        <v>135</v>
      </c>
      <c r="B1"/>
      <c r="C1"/>
      <c r="D1"/>
    </row>
    <row r="2">
      <c r="A2" t="str" s="15">
        <f>"GRO_CDC_204 · GRO.SAUCES · référence : "&amp;Besoins!B3&amp;" "&amp;Besoins!C3&amp;" · multiplicateur réglable sur la feuille ""Besoins"""</f>
        <v>GRO_CDC_204 · GRO.SAUCES · référence : 8,5 lt · multiplicateur réglable sur la feuille </v>
      </c>
      <c r="B2"/>
      <c r="C2"/>
      <c r="D2"/>
    </row>
    <row r="3">
      <c r="A3"/>
      <c r="B3"/>
      <c r="C3"/>
      <c r="D3"/>
    </row>
    <row r="4">
      <c r="A4" t="s" s="16">
        <v>136</v>
      </c>
      <c r="B4"/>
      <c r="C4"/>
      <c r="D4"/>
    </row>
    <row r="5">
      <c r="A5" t="s" s="17">
        <v>137</v>
      </c>
      <c r="B5" t="str" s="14">
        <f>Procedure!D2</f>
        <v>Mise en place du poste de travail — Vérifier les D.L.C., peser les denrées, sélectionner le matériel. Désinfecter le matériel et le poste de travail suivant les protocoles.</v>
      </c>
      <c r="C5"/>
      <c r="D5"/>
    </row>
    <row r="6">
      <c r="A6" t="s" s="17">
        <v>138</v>
      </c>
      <c r="B6" t="str" s="14">
        <f>Procedure!D3</f>
        <v>Préparations préliminaires — Déconditionner les boîtes de conserve suivant la procédure. Débarrasser le concentré de tomate dans une calotte, filmer et stocker au froid en attente d'utilisation. Dans un rondeau, réaliser 6 litres de fond blanc de veau à partir de fond déshydraté en suivant les recommandations du fabricant. Maintenir au chaud en attente d'utilisation.</v>
      </c>
      <c r="C6"/>
      <c r="D6"/>
    </row>
    <row r="7">
      <c r="A7"/>
      <c r="B7" t="s">
        <v>139</v>
      </c>
      <c r="C7" s="11">
        <f>'Besoins'!$B$2*6</f>
        <v>6</v>
      </c>
      <c r="D7" t="s">
        <v>25</v>
      </c>
    </row>
    <row r="8">
      <c r="A8"/>
      <c r="B8" t="s">
        <v>140</v>
      </c>
      <c r="C8" s="11">
        <f>'Besoins'!$B$2*3.9</f>
        <v>3.9</v>
      </c>
      <c r="D8" t="s">
        <v>42</v>
      </c>
    </row>
    <row r="9">
      <c r="A9" t="s" s="17">
        <v>141</v>
      </c>
      <c r="B9" t="str" s="14">
        <f>Procedure!D4</f>
        <v>Confectionner la sauce tomate — Dans un rondeau ou une sauteuse, faire revenir dans la margarine, sans trop de coloration, les oignons émincés. Singer les oignons. Cuire et faire blondir la farine sans cesser de remuer avec une spatule. Ajouter la tomate concentrée. Mélanger l'ensemble. Mouiller avec le fond blanc de veau. Ajouter les épices, les condiments et les aromates. Porter à ébullition, réduire la source de chaleur et cuire à feu doux pendant 15 minutes. Passer au chinois ou mixer la sauce. Le choix se fera en fonction de l'utilisation de la sauce. Rectifier l'assaisonnement. Ajouter du sucre pour retirer, éventuellement, l'acidité de la tomate concentrée. Débarrasser la sauce dans un bac GN 1/2 H 250. Tamponner la surface de la sauce avec des parcelles de beurre. Couvrir ou filmer. Respecter la procédure de fin de cuisson. Stocker en armoire chaude dans un bain-marie et maintenir à une température de +63°C à cœur en attente de consommation.</v>
      </c>
      <c r="C9"/>
      <c r="D9"/>
    </row>
    <row r="10">
      <c r="A10"/>
      <c r="B10" t="str">
        <f>Besoins!B22</f>
        <v>Oignons émincés surgelés</v>
      </c>
      <c r="C10" s="11">
        <f>Besoins!E22</f>
        <v>1.5</v>
      </c>
      <c r="D10" t="str">
        <f>Besoins!F22</f>
        <v>kg</v>
      </c>
    </row>
    <row r="11">
      <c r="A11"/>
      <c r="B11" t="str">
        <f>Besoins!B13</f>
        <v>Farine de blé T55</v>
      </c>
      <c r="C11" s="11">
        <f>Besoins!E13</f>
        <v>0.2</v>
      </c>
      <c r="D11" t="str">
        <f>Besoins!F13</f>
        <v>kg</v>
      </c>
    </row>
    <row r="12">
      <c r="A12"/>
      <c r="B12" t="str">
        <f>Besoins!B14</f>
        <v>Margarine de pâtisserie 80% MG</v>
      </c>
      <c r="C12" s="11">
        <f>Besoins!E14</f>
        <v>0.5</v>
      </c>
      <c r="D12" t="str">
        <f>Besoins!F14</f>
        <v>kg</v>
      </c>
    </row>
    <row r="13">
      <c r="A13"/>
      <c r="B13" t="str">
        <f>Besoins!B12</f>
        <v>Herbes de Provence</v>
      </c>
      <c r="C13" s="11">
        <f>Besoins!E12</f>
        <v>0.015</v>
      </c>
      <c r="D13" t="str">
        <f>Besoins!F12</f>
        <v>kg</v>
      </c>
    </row>
    <row r="14">
      <c r="A14"/>
      <c r="B14" t="str">
        <f>Besoins!B19</f>
        <v>Ails pelés 4G</v>
      </c>
      <c r="C14" s="11">
        <f>Besoins!E19</f>
        <v>0.2</v>
      </c>
      <c r="D14" t="str">
        <f>Besoins!F19</f>
        <v>kg</v>
      </c>
    </row>
    <row r="15">
      <c r="A15"/>
      <c r="B15" t="str">
        <f>Besoins!B21</f>
        <v>Sucre blanc cristal sac 25 kg</v>
      </c>
      <c r="C15" s="11">
        <f>Besoins!E21</f>
        <v>0.1</v>
      </c>
      <c r="D15" t="str">
        <f>Besoins!F21</f>
        <v>kg</v>
      </c>
    </row>
    <row r="16">
      <c r="A16"/>
      <c r="B16" t="str">
        <f>Besoins!B20</f>
        <v>Sel fin de cuisine</v>
      </c>
      <c r="C16" s="11">
        <f>Besoins!E20</f>
        <v>0.03</v>
      </c>
      <c r="D16" t="str">
        <f>Besoins!F20</f>
        <v>kg</v>
      </c>
    </row>
    <row r="17">
      <c r="A17"/>
      <c r="B17" t="str">
        <f>Besoins!B11</f>
        <v>Poivre noir moulu</v>
      </c>
      <c r="C17" s="11">
        <f>Besoins!E11</f>
        <v>0.01</v>
      </c>
      <c r="D17" t="str">
        <f>Besoins!F11</f>
        <v>kg</v>
      </c>
    </row>
    <row r="18">
      <c r="A18" t="s" s="17">
        <v>142</v>
      </c>
      <c r="B18" t="str" s="14">
        <f>Procedure!D5</f>
        <v>Suggestions — Cette sauce tomate de base peut être aromatisée avec du basilic, de l'origan, de la fleur de thym, etc. Monter au beurre. Elle peut être ajoutée à un fond de cuisson ou à une autre sauce.</v>
      </c>
      <c r="C18"/>
      <c r="D18"/>
    </row>
    <row r="19">
      <c r="A19"/>
      <c r="B19"/>
      <c r="C19"/>
      <c r="D19"/>
    </row>
    <row r="20">
      <c r="A20" t="s" s="16">
        <v>143</v>
      </c>
      <c r="B20"/>
      <c r="C20"/>
      <c r="D20"/>
    </row>
    <row r="21">
      <c r="A21"/>
      <c r="B21" t="inlineStr" s="18">
        <is>
          <t>Pivot de conversion : 1 boîte 5/1 de concentré de tomate double 28% = 4,500kg net (source : Comptoir des Restaurateurs / Toquelia, réf. 0040918, fiche produit fournisseur, recherche web 20/09/2026, décision Palika). Distinct du pivot GRO-CONC-TOMATE (boîte 4/4, 0,880kg) — format 5/1 différent, pas une conversion proportionnelle du 4/4. Écart avec CONS-TOMATE-CUB (2,300kg/boîte 5/1, tomate CONCASSÉE avec jus de couverture) jugé cohérent : le concentré est une pâte dense sans eau ajoutée. a_verifier=1 sur le lien interne, une seule source trouvée à ce jour. À utiliser pour toute fiche CDC exprimant le concentré de tomate en boîte(s) 5/1 (ex. GRO_CDC_204).</t>
        </is>
      </c>
      <c r="C21"/>
      <c r="D21"/>
    </row>
    <row r="22">
      <c r="A22"/>
      <c r="B22"/>
      <c r="C22"/>
      <c r="D22"/>
    </row>
    <row r="23">
      <c r="A23" t="s" s="16">
        <v>144</v>
      </c>
      <c r="B23"/>
      <c r="C23"/>
      <c r="D23"/>
    </row>
    <row r="24">
      <c r="A24" t="s" s="17">
        <v>137</v>
      </c>
      <c r="B24" t="str" s="14">
        <f>"[CONCASSER] "&amp;Procedure!D7</f>
        <v>[CONCASSER] Mise en place du poste de travail — Réunir les denrées, le matériel de préparation et de cuisson. Contrôler la fraîcheur et la qualité des produits.</v>
      </c>
      <c r="C24"/>
      <c r="D24"/>
    </row>
    <row r="25">
      <c r="A25"/>
      <c r="B25" t="str" s="18">
        <f>"ℹ "&amp;Procedure!E7</f>
        <v>ℹ</v>
      </c>
      <c r="C25"/>
      <c r="D25"/>
    </row>
    <row r="26">
      <c r="A26" t="s" s="17">
        <v>138</v>
      </c>
      <c r="B26" t="str" s="14">
        <f>"[ÉPLUCHER] "&amp;Procedure!D8</f>
        <v>[ÉPLUCHER] Concasser finement les os ou les carcasses et les abattis ; découper la viande en morceaux, habiller et brider la ou les volailles s'il y a lieu.</v>
      </c>
      <c r="C26"/>
      <c r="D26"/>
    </row>
    <row r="27">
      <c r="A27"/>
      <c r="B27" t="str">
        <f>Besoins!B24</f>
        <v>Os et parures maigres de veau</v>
      </c>
      <c r="C27" s="11">
        <f>Besoins!E24</f>
        <v>3</v>
      </c>
      <c r="D27" t="str">
        <f>Besoins!F24</f>
        <v>kg</v>
      </c>
    </row>
    <row r="28">
      <c r="A28"/>
      <c r="B28" t="str">
        <f>Besoins!B23</f>
        <v>Os de veau (pieds, jarret)</v>
      </c>
      <c r="C28" s="11">
        <f>Besoins!E23</f>
        <v>3</v>
      </c>
      <c r="D28" t="str">
        <f>Besoins!F23</f>
        <v>kg</v>
      </c>
    </row>
    <row r="29">
      <c r="A29"/>
      <c r="B29" t="str" s="18">
        <f>"ℹ "&amp;Procedure!E8</f>
        <v>ℹ</v>
      </c>
      <c r="C29"/>
      <c r="D29"/>
    </row>
    <row r="30">
      <c r="A30" t="s" s="17">
        <v>141</v>
      </c>
      <c r="B30" t="str" s="14">
        <f>"[MARQUER] "&amp;Procedure!D9</f>
        <v>[MARQUER] Blanchir les os et la viande (ils peuvent être mis à dégorger au préalable) — Mouiller à l'eau froide, porter à ébullition, laisser frémir quelques minutes en écumant ; rafraîchir à l'eau courante, rincer, égoutter ; rincer le récipient.</v>
      </c>
      <c r="C30"/>
      <c r="D30"/>
    </row>
    <row r="31">
      <c r="A31"/>
      <c r="B31" t="str" s="18">
        <f>"ℹ "&amp;Procedure!E9</f>
        <v>ℹ</v>
      </c>
      <c r="C31"/>
      <c r="D31"/>
    </row>
    <row r="32">
      <c r="A32" t="s" s="17">
        <v>142</v>
      </c>
      <c r="B32" t="str" s="14">
        <f>"[ÉCUMER] "&amp;Procedure!D10</f>
        <v>[ÉCUMER] Marquer le fond blanc en cuisson — Replacer les ingrédients de base, mouiller à l'eau froide, porter à ébullition, écumer et dégraisser.</v>
      </c>
      <c r="C32"/>
      <c r="D32"/>
    </row>
    <row r="33">
      <c r="A33"/>
      <c r="B33" t="str">
        <f>Besoins!B7</f>
        <v>Eau (robinet - moy. France 2026)</v>
      </c>
      <c r="C33" s="11">
        <f>Besoins!E7</f>
        <v>9</v>
      </c>
      <c r="D33" t="str">
        <f>Besoins!F7</f>
        <v>lt</v>
      </c>
    </row>
    <row r="34">
      <c r="A34"/>
      <c r="B34" t="str" s="18">
        <f>"ℹ "&amp;Procedure!E10</f>
        <v>ℹ</v>
      </c>
      <c r="C34"/>
      <c r="D34"/>
    </row>
    <row r="35">
      <c r="A35" t="s" s="17">
        <v>145</v>
      </c>
      <c r="B35" t="str" s="14">
        <f>"[ÉPLUCHER] "&amp;Procedure!D11</f>
        <v>[ÉPLUCHER] Préparer et ajouter la garniture aromatique — Éplucher et laver les légumes ; tailler les carottes en tronçons ; confectionner le bouquet garni avec les blancs de poireau et le céleri ; piquer l'oignon d'un clou de girofle.</v>
      </c>
      <c r="C35"/>
      <c r="D35"/>
    </row>
    <row r="36">
      <c r="A36"/>
      <c r="B36" t="str">
        <f>Besoins!B15</f>
        <v>CAROTTE France extra colis 12kg</v>
      </c>
      <c r="C36" s="11">
        <f>Besoins!E15</f>
        <v>0.6</v>
      </c>
      <c r="D36" t="str">
        <f>Besoins!F15</f>
        <v>kg</v>
      </c>
    </row>
    <row r="37">
      <c r="A37"/>
      <c r="B37" t="str">
        <f>Besoins!B17</f>
        <v>OIGNON jaune France cat.I 60-80mm</v>
      </c>
      <c r="C37" s="11">
        <f>Besoins!E17</f>
        <v>0.6</v>
      </c>
      <c r="D37" t="str">
        <f>Besoins!F17</f>
        <v>kg</v>
      </c>
    </row>
    <row r="38">
      <c r="A38"/>
      <c r="B38" t="str">
        <f>Besoins!B18</f>
        <v>POIREAU France cat.I</v>
      </c>
      <c r="C38" s="11">
        <f>Besoins!E18</f>
        <v>1.2</v>
      </c>
      <c r="D38" t="str">
        <f>Besoins!F18</f>
        <v>kg</v>
      </c>
    </row>
    <row r="39">
      <c r="A39"/>
      <c r="B39" t="str">
        <f>Besoins!B16</f>
        <v>CÉLERI-BRANCHE vert France cat.I</v>
      </c>
      <c r="C39" s="11">
        <f>Besoins!E16</f>
        <v>0.48</v>
      </c>
      <c r="D39" t="str">
        <f>Besoins!F16</f>
        <v>kg</v>
      </c>
    </row>
    <row r="40">
      <c r="A40"/>
      <c r="B40" t="s">
        <v>146</v>
      </c>
      <c r="C40" s="11">
        <f>'Besoins'!$B$2*6</f>
        <v>6</v>
      </c>
      <c r="D40" t="s">
        <v>38</v>
      </c>
    </row>
    <row r="41">
      <c r="A41"/>
      <c r="B41" t="str" s="18">
        <f>"ℹ "&amp;Procedure!E11</f>
        <v>ℹ</v>
      </c>
      <c r="C41"/>
      <c r="D41"/>
    </row>
    <row r="42">
      <c r="A42" t="s" s="17">
        <v>147</v>
      </c>
      <c r="B42" t="str" s="14">
        <f>"[MOUILLER] "&amp;Procedure!D12</f>
        <v>[MOUILLER] Maintenir à très faible ébullition durant 2 h 30 à 3 h — Écumer, dégraisser, dépouiller aussi souvent que nécessaire ; compenser l'évaporation avec un peu d'eau bouillante ; quelques grains de poivre concassé peuvent être ajoutés quelques minutes avant la fin.</v>
      </c>
      <c r="C42"/>
      <c r="D42"/>
    </row>
    <row r="43">
      <c r="A43"/>
      <c r="B43" t="str">
        <f>Besoins!B10</f>
        <v>Poivre noir en grains entiers</v>
      </c>
      <c r="C43" s="11">
        <f>Besoins!E10</f>
        <v>0.006</v>
      </c>
      <c r="D43" t="str">
        <f>Besoins!F10</f>
        <v>kg</v>
      </c>
    </row>
    <row r="44">
      <c r="A44" t="s" s="17">
        <v>148</v>
      </c>
      <c r="B44" t="str" s="14">
        <f>Procedure!D13</f>
        <v>Passer le fond au chinois étamine sans le fouler ni le remuer — il doit être parfaitement limpide, non « laiteux » ; dégraisser à nouveau si nécessaire ; refroidir rapidement et réserver à couvert à + 3 °C maximum.</v>
      </c>
      <c r="C44"/>
      <c r="D44"/>
    </row>
    <row r="45">
      <c r="A45"/>
      <c r="B45"/>
      <c r="C45"/>
      <c r="D45"/>
    </row>
    <row r="46">
      <c r="A46" t="s" s="19">
        <v>22</v>
      </c>
      <c r="B46"/>
      <c r="C46"/>
      <c r="D46"/>
    </row>
  </sheetData>
  <sheetProtection sheet="1" formatRows="0" formatColumns="0"/>
  <mergeCells count="23">
    <mergeCell ref="A1:D1"/>
    <mergeCell ref="A2:D2"/>
    <mergeCell ref="A4:D4"/>
    <mergeCell ref="B5:D5"/>
    <mergeCell ref="B6:D6"/>
    <mergeCell ref="B9:D9"/>
    <mergeCell ref="B18:D18"/>
    <mergeCell ref="A20:D20"/>
    <mergeCell ref="B21:D21"/>
    <mergeCell ref="A23:D23"/>
    <mergeCell ref="B24:D24"/>
    <mergeCell ref="B25:D25"/>
    <mergeCell ref="B26:D26"/>
    <mergeCell ref="B29:D29"/>
    <mergeCell ref="B30:D30"/>
    <mergeCell ref="B31:D31"/>
    <mergeCell ref="B32:D32"/>
    <mergeCell ref="B34:D34"/>
    <mergeCell ref="B35:D35"/>
    <mergeCell ref="B41:D41"/>
    <mergeCell ref="B42:D42"/>
    <mergeCell ref="B44:D44"/>
    <mergeCell ref="A46:D4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2026-10-31T05:04:59Z</dcterms:created>
  <dc:title>SAUCE TOMATE</dc:title>
  <dc:subject/>
  <dc:creator>CUIS.web</dc:creator>
  <cp:lastModifiedBy/>
  <cp:keywords/>
  <dc:description>Export automatique — moteur récursif d'origine : Bernard Vandendaele</dc:description>
  <cp:category/>
  <dc:language>en-US</dc:language>
  <dcterms:modified xsi:type="dcterms:W3CDTF">2026-10-31T05:04:59Z</dcterms:modified>
  <cp:revision>1</cp:revision>
</cp:coreProperties>
</file>