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<sst xmlns="http://schemas.openxmlformats.org/spreadsheetml/2006/main" count="119" uniqueCount="119">
  <si>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</si>
  <si>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</si>
  <si>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PISSALADIÈRE</t>
  </si>
  <si>
    <t>Code</t>
  </si>
  <si>
    <t>GRO_CDC_029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</si>
  <si>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</si>
  <si>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</si>
  <si>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</si>
  <si>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</si>
  <si>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</si>
  <si>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</si>
  <si>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</si>
  <si>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</si>
  <si>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</si>
  <si>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</si>
  <si>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</si>
  <si>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</si>
  <si>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</si>
  <si>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</si>
  <si>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</si>
  <si>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</si>
  <si>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</si>
  <si>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</si>
  <si>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</si>
  <si>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</si>
  <si>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</si>
  <si>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</si>
  <si>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</si>
  <si>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</si>
  <si>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</si>
  <si>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</si>
  <si>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CONS-OLIVE-NOIRE</t>
  </si>
  <si>
    <t>Olives noires dénoyautées bocal</t>
  </si>
  <si>
    <t>Conserves de légumes</t>
  </si>
  <si>
    <t>kg</t>
  </si>
  <si>
    <t>00000061</t>
  </si>
  <si>
    <t>EAU</t>
  </si>
  <si>
    <t>Matières diverses (à trier)</t>
  </si>
  <si>
    <t>lt</t>
  </si>
  <si>
    <t>EPI-POIVRE-NOIR</t>
  </si>
  <si>
    <t>Poivre noir moulu</t>
  </si>
  <si>
    <t>Épices en poudre et graines</t>
  </si>
  <si>
    <t>HER-ORIGAN</t>
  </si>
  <si>
    <t>Origan séché</t>
  </si>
  <si>
    <t>Herbes aromatiques séchées</t>
  </si>
  <si>
    <t>MEL-HERBES-PRO</t>
  </si>
  <si>
    <t>Herbes de Provence</t>
  </si>
  <si>
    <t>Mélanges et épices composées</t>
  </si>
  <si>
    <t>RNME101403</t>
  </si>
  <si>
    <t>Huile olive vierge extra bidon 5L</t>
  </si>
  <si>
    <t>Assaisonnements et corps gras</t>
  </si>
  <si>
    <t>u</t>
  </si>
  <si>
    <t>FAR-T55</t>
  </si>
  <si>
    <t>Farine de blé T55</t>
  </si>
  <si>
    <t>Farines de blé</t>
  </si>
  <si>
    <t>LEV-FRAICHE</t>
  </si>
  <si>
    <t>Levure fraîche de boulanger</t>
  </si>
  <si>
    <t>Levures et agents levants</t>
  </si>
  <si>
    <t>RNM1780121</t>
  </si>
  <si>
    <t>ANCHOIS France</t>
  </si>
  <si>
    <t>Poissons et fruits de mer</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</si>
  <si>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</si>
  <si>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</si>
  <si>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</si>
  <si>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</si>
  <si>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</si>
  <si>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</si>
  <si>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</si>
  <si>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</si>
  <si>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</si>
  <si>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</si>
  <si>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</si>
  <si>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</si>
  <si>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</si>
  <si>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</si>
  <si>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</si>
  <si>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</si>
  <si>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</si>
  <si>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</si>
  <si>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</si>
  <si>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</si>
  <si>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</si>
  <si>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</si>
  <si>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</si>
  <si>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</si>
  <si>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</si>
  <si>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</si>
  <si>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</si>
  <si>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</si>
  <si>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Oignons émincés surgelés</t>
  </si>
  <si>
    <t xml:space="preserve">    ↳ Ail haché IQF</t>
  </si>
  <si>
    <t xml:space="preserve">    ↳ Olives noires dénoyautées bocal</t>
  </si>
  <si>
    <t xml:space="preserve">    ↳ ANCHOIS France</t>
  </si>
  <si>
    <t xml:space="preserve">    ↳ Origan séché</t>
  </si>
  <si>
    <t xml:space="preserve">    ↳ Sel fin de cuisine</t>
  </si>
  <si>
    <t xml:space="preserve">    ↳ Poivre noir moulu</t>
  </si>
  <si>
    <t>Recette</t>
  </si>
  <si>
    <t>#</t>
  </si>
  <si>
    <t>Verbe</t>
  </si>
  <si>
    <t>Étape</t>
  </si>
  <si>
    <t>Précision technique</t>
  </si>
  <si>
    <t>Durée</t>
  </si>
  <si>
    <t>Dresser et servir — Détailler chaque plaque en 20/24 portions et servir la portion à l'assiette.</t>
  </si>
  <si>
    <t>PÂTE À PIZZA</t>
  </si>
  <si>
    <t>Fiche technique — PISSALADIÈRE</t>
  </si>
  <si>
    <t>PISSALADIÈRE  GRO_CDC_029</t>
  </si>
  <si>
    <t>1.</t>
  </si>
  <si>
    <t>2.</t>
  </si>
  <si>
    <t xml:space="preserve">    Origan séché</t>
  </si>
  <si>
    <t>3.</t>
  </si>
  <si>
    <t>4.</t>
  </si>
  <si>
    <t xml:space="preserve">    PÂTE À PIZZA</t>
  </si>
  <si>
    <t>5.</t>
  </si>
  <si>
    <t>6.</t>
  </si>
  <si>
    <t>7.</t>
  </si>
  <si>
    <t>8.</t>
  </si>
  <si>
    <t>↳ PÂTE À PIZZA  GRO_CDC_213</t>
  </si>
  <si>
    <t xml:space="preserve">    HUILE OLIVE (L) (conv.)</t>
  </si>
  <si>
    <t xml:space="preserve">    Sel fin de cuisine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</si>
</sst>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47.6221675</v>
      </c>
    </row>
    <row r="12">
      <c r="A12" t="s" s="3">
        <v>16</v>
      </c>
      <c r="B12" s="4">
        <v>0.476221675</v>
      </c>
    </row>
    <row r="13">
      <c r="A13"/>
      <c r="B13"/>
    </row>
    <row r="14">
      <c r="A14" t="s" s="5">
        <v>17</v>
      </c>
      <c r="B14" t="s" s="5">
        <v>14</v>
      </c>
    </row>
    <row r="15">
      <c r="A15" t="s" s="5">
        <v>18</v>
      </c>
      <c r="B15" s="6">
        <v>47.6221675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2.8</v>
      </c>
      <c r="E7" s="11">
        <f>D7*$B$2</f>
        <v>2.8</v>
      </c>
      <c r="F7" t="s">
        <v>34</v>
      </c>
      <c r="G7" s="4">
        <f>E7*4.8</f>
        <v>13.44</v>
      </c>
    </row>
    <row r="8">
      <c r="A8" t="s" s="12">
        <v>35</v>
      </c>
      <c r="B8" t="s">
        <v>36</v>
      </c>
      <c r="C8" t="s">
        <v>37</v>
      </c>
      <c r="D8" s="9">
        <v>0.6525</v>
      </c>
      <c r="E8" s="11">
        <f>D8*$B$2</f>
        <v>0.6525</v>
      </c>
      <c r="F8" t="s">
        <v>38</v>
      </c>
      <c r="G8" s="4">
        <f>E8*0.003</f>
        <v>0.001958</v>
      </c>
    </row>
    <row r="9">
      <c r="A9" t="s">
        <v>39</v>
      </c>
      <c r="B9" t="s">
        <v>40</v>
      </c>
      <c r="C9" t="s">
        <v>41</v>
      </c>
      <c r="D9" s="9">
        <v>0.007</v>
      </c>
      <c r="E9" s="11">
        <f>D9*$B$2</f>
        <v>0.007</v>
      </c>
      <c r="F9" t="s">
        <v>34</v>
      </c>
      <c r="G9" s="4">
        <f>E9*12.5</f>
        <v>0.0875</v>
      </c>
    </row>
    <row r="10">
      <c r="A10" t="s">
        <v>42</v>
      </c>
      <c r="B10" t="s">
        <v>43</v>
      </c>
      <c r="C10" t="s">
        <v>44</v>
      </c>
      <c r="D10" s="9">
        <v>0.0768</v>
      </c>
      <c r="E10" s="11">
        <f>D10*$B$2</f>
        <v>0.0768</v>
      </c>
      <c r="F10" t="s">
        <v>34</v>
      </c>
      <c r="G10" s="4">
        <f>E10*8</f>
        <v>0.6144</v>
      </c>
    </row>
    <row r="11">
      <c r="A11" t="s">
        <v>45</v>
      </c>
      <c r="B11" t="s">
        <v>46</v>
      </c>
      <c r="C11" t="s">
        <v>47</v>
      </c>
      <c r="D11" s="9">
        <v>0.00675</v>
      </c>
      <c r="E11" s="11">
        <f>D11*$B$2</f>
        <v>0.00675</v>
      </c>
      <c r="F11" t="s">
        <v>34</v>
      </c>
      <c r="G11" s="4">
        <f>E11*9.5</f>
        <v>0.064125</v>
      </c>
    </row>
    <row r="12">
      <c r="A12" t="s">
        <v>48</v>
      </c>
      <c r="B12" t="s">
        <v>49</v>
      </c>
      <c r="C12" t="s">
        <v>50</v>
      </c>
      <c r="D12" s="9">
        <v>0.0225</v>
      </c>
      <c r="E12" s="11">
        <f>D12*$B$2</f>
        <v>0.0225</v>
      </c>
      <c r="F12" t="s">
        <v>51</v>
      </c>
      <c r="G12" s="4">
        <f>E12*65.22</f>
        <v>1.46745</v>
      </c>
    </row>
    <row r="13">
      <c r="A13" t="s">
        <v>52</v>
      </c>
      <c r="B13" t="s">
        <v>53</v>
      </c>
      <c r="C13" t="s">
        <v>54</v>
      </c>
      <c r="D13" s="9">
        <v>1.125</v>
      </c>
      <c r="E13" s="11">
        <f>D13*$B$2</f>
        <v>1.125</v>
      </c>
      <c r="F13" t="s">
        <v>34</v>
      </c>
      <c r="G13" s="4">
        <f>E13*0.56</f>
        <v>0.63</v>
      </c>
    </row>
    <row r="14">
      <c r="A14" t="s">
        <v>55</v>
      </c>
      <c r="B14" t="s">
        <v>56</v>
      </c>
      <c r="C14" t="s">
        <v>57</v>
      </c>
      <c r="D14" s="9">
        <v>0.045</v>
      </c>
      <c r="E14" s="11">
        <f>D14*$B$2</f>
        <v>0.045</v>
      </c>
      <c r="F14" t="s">
        <v>34</v>
      </c>
      <c r="G14" s="4">
        <f>E14*2.2</f>
        <v>0.099</v>
      </c>
    </row>
    <row r="15">
      <c r="A15" t="s">
        <v>58</v>
      </c>
      <c r="B15" t="s">
        <v>59</v>
      </c>
      <c r="C15" t="s">
        <v>60</v>
      </c>
      <c r="D15" s="9">
        <v>0.2</v>
      </c>
      <c r="E15" s="11">
        <f>D15*$B$2</f>
        <v>0.2</v>
      </c>
      <c r="F15" t="s">
        <v>34</v>
      </c>
      <c r="G15" s="4">
        <f>E15*4.5</f>
        <v>0.9</v>
      </c>
    </row>
    <row r="16">
      <c r="A16" t="s">
        <v>61</v>
      </c>
      <c r="B16" t="s">
        <v>62</v>
      </c>
      <c r="C16" t="s">
        <v>63</v>
      </c>
      <c r="D16" s="9">
        <v>0.0901</v>
      </c>
      <c r="E16" s="11">
        <f>D16*$B$2</f>
        <v>0.0901</v>
      </c>
      <c r="F16" t="s">
        <v>34</v>
      </c>
      <c r="G16" s="4">
        <f>E16*0.35</f>
        <v>0.031535</v>
      </c>
    </row>
    <row r="17">
      <c r="A17" t="s">
        <v>64</v>
      </c>
      <c r="B17" t="s">
        <v>65</v>
      </c>
      <c r="C17" t="s">
        <v>66</v>
      </c>
      <c r="D17" s="9">
        <v>0.12</v>
      </c>
      <c r="E17" s="11">
        <f>D17*$B$2</f>
        <v>0.12</v>
      </c>
      <c r="F17" t="s">
        <v>34</v>
      </c>
      <c r="G17" s="4">
        <f>E17*9.26</f>
        <v>1.1112</v>
      </c>
    </row>
    <row r="18">
      <c r="A18" t="s">
        <v>67</v>
      </c>
      <c r="B18" t="s">
        <v>68</v>
      </c>
      <c r="C18" t="s">
        <v>69</v>
      </c>
      <c r="D18" s="9">
        <v>7.5</v>
      </c>
      <c r="E18" s="11">
        <f>D18*$B$2</f>
        <v>7.5</v>
      </c>
      <c r="F18" t="s">
        <v>34</v>
      </c>
      <c r="G18" s="4">
        <f>E18*3.89</f>
        <v>29.175</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9</v>
      </c>
      <c r="E3" t="s">
        <v>34</v>
      </c>
      <c r="F3" t="s">
        <v>78</v>
      </c>
    </row>
    <row r="4">
      <c r="A4">
        <v>2</v>
      </c>
      <c r="B4" t="s">
        <v>79</v>
      </c>
      <c r="C4" t="s">
        <v>80</v>
      </c>
      <c r="D4" s="11">
        <v>1.125</v>
      </c>
      <c r="E4" t="s">
        <v>34</v>
      </c>
      <c r="F4" t="s">
        <v>54</v>
      </c>
    </row>
    <row r="5">
      <c r="A5">
        <v>2</v>
      </c>
      <c r="B5" t="s">
        <v>81</v>
      </c>
      <c r="C5" t="s">
        <v>75</v>
      </c>
      <c r="D5" s="11">
        <v>0.112</v>
      </c>
      <c r="E5" t="s">
        <v>38</v>
      </c>
      <c r="F5" t="s">
        <v>82</v>
      </c>
    </row>
    <row r="6">
      <c r="A6">
        <v>3</v>
      </c>
      <c r="B6" t="s">
        <v>83</v>
      </c>
      <c r="C6" t="s">
        <v>80</v>
      </c>
      <c r="D6" s="11">
        <v>0.023</v>
      </c>
      <c r="E6" t="s">
        <v>51</v>
      </c>
      <c r="F6" t="s">
        <v>50</v>
      </c>
    </row>
    <row r="7">
      <c r="A7">
        <v>2</v>
      </c>
      <c r="B7" t="s">
        <v>84</v>
      </c>
      <c r="C7" t="s">
        <v>80</v>
      </c>
      <c r="D7" s="11">
        <v>0.045</v>
      </c>
      <c r="E7" t="s">
        <v>34</v>
      </c>
      <c r="F7" t="s">
        <v>57</v>
      </c>
    </row>
    <row r="8">
      <c r="A8">
        <v>2</v>
      </c>
      <c r="B8" t="s">
        <v>85</v>
      </c>
      <c r="C8" t="s">
        <v>80</v>
      </c>
      <c r="D8" s="11">
        <v>0.007</v>
      </c>
      <c r="E8" t="s">
        <v>34</v>
      </c>
      <c r="F8" t="s">
        <v>47</v>
      </c>
    </row>
    <row r="9">
      <c r="A9">
        <v>2</v>
      </c>
      <c r="B9" t="s">
        <v>86</v>
      </c>
      <c r="C9" t="s">
        <v>80</v>
      </c>
      <c r="D9" s="11">
        <v>0.002</v>
      </c>
      <c r="E9" t="s">
        <v>34</v>
      </c>
      <c r="F9" t="s">
        <v>44</v>
      </c>
    </row>
    <row r="10">
      <c r="A10">
        <v>2</v>
      </c>
      <c r="B10" t="s">
        <v>87</v>
      </c>
      <c r="C10" t="s">
        <v>80</v>
      </c>
      <c r="D10" s="11">
        <v>0.653</v>
      </c>
      <c r="E10" t="s">
        <v>38</v>
      </c>
      <c r="F10" t="s">
        <v>37</v>
      </c>
    </row>
    <row r="11">
      <c r="A11">
        <v>2</v>
      </c>
      <c r="B11" t="s">
        <v>88</v>
      </c>
      <c r="C11" t="s">
        <v>80</v>
      </c>
      <c r="D11" s="11">
        <v>0.017</v>
      </c>
      <c r="E11" t="s">
        <v>34</v>
      </c>
      <c r="F11" t="s">
        <v>63</v>
      </c>
    </row>
    <row r="12">
      <c r="A12">
        <v>1</v>
      </c>
      <c r="B12" t="s">
        <v>89</v>
      </c>
      <c r="C12" t="s">
        <v>80</v>
      </c>
      <c r="D12" s="11">
        <v>7.5</v>
      </c>
      <c r="E12" t="s">
        <v>34</v>
      </c>
      <c r="F12" t="s">
        <v>69</v>
      </c>
    </row>
    <row r="13">
      <c r="A13">
        <v>1</v>
      </c>
      <c r="B13" t="s">
        <v>90</v>
      </c>
      <c r="C13" t="s">
        <v>80</v>
      </c>
      <c r="D13" s="11">
        <v>0.12</v>
      </c>
      <c r="E13" t="s">
        <v>34</v>
      </c>
      <c r="F13" t="s">
        <v>66</v>
      </c>
    </row>
    <row r="14">
      <c r="A14">
        <v>1</v>
      </c>
      <c r="B14" t="s">
        <v>91</v>
      </c>
      <c r="C14" t="s">
        <v>80</v>
      </c>
      <c r="D14" s="11">
        <v>2.8</v>
      </c>
      <c r="E14" t="s">
        <v>34</v>
      </c>
      <c r="F14" t="s">
        <v>33</v>
      </c>
    </row>
    <row r="15">
      <c r="A15">
        <v>1</v>
      </c>
      <c r="B15" t="s">
        <v>92</v>
      </c>
      <c r="C15" t="s">
        <v>80</v>
      </c>
      <c r="D15" s="11">
        <v>0.2</v>
      </c>
      <c r="E15" t="s">
        <v>34</v>
      </c>
      <c r="F15" t="s">
        <v>60</v>
      </c>
    </row>
    <row r="16">
      <c r="A16">
        <v>1</v>
      </c>
      <c r="B16" t="s">
        <v>93</v>
      </c>
      <c r="C16" t="s">
        <v>80</v>
      </c>
      <c r="D16" s="11">
        <v>0.075</v>
      </c>
      <c r="E16" t="s">
        <v>34</v>
      </c>
      <c r="F16" t="s">
        <v>44</v>
      </c>
    </row>
    <row r="17">
      <c r="A17">
        <v>1</v>
      </c>
      <c r="B17" t="s">
        <v>94</v>
      </c>
      <c r="C17" t="s">
        <v>80</v>
      </c>
      <c r="D17" s="11">
        <v>0.073</v>
      </c>
      <c r="E17" t="s">
        <v>34</v>
      </c>
      <c r="F17" t="s">
        <v>63</v>
      </c>
    </row>
    <row r="18">
      <c r="A18">
        <v>1</v>
      </c>
      <c r="B18" t="s">
        <v>95</v>
      </c>
      <c r="C18" t="s">
        <v>80</v>
      </c>
      <c r="D18" s="11">
        <v>0.007</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t="s" s="14"/>
      <c r="F3"/>
    </row>
    <row r="4">
      <c r="A4" t="s">
        <v>2</v>
      </c>
      <c r="B4">
        <v>3</v>
      </c>
      <c r="C4"/>
      <c r="D4" t="inlineStr" s="14">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t="s" s="14"/>
      <c r="F4"/>
    </row>
    <row r="5">
      <c r="A5" t="s">
        <v>2</v>
      </c>
      <c r="B5">
        <v>4</v>
      </c>
      <c r="C5"/>
      <c r="D5" t="inlineStr" s="14">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t="s" s="14"/>
      <c r="F5"/>
    </row>
    <row r="6">
      <c r="A6" t="s">
        <v>2</v>
      </c>
      <c r="B6">
        <v>5</v>
      </c>
      <c r="C6"/>
      <c r="D6" t="inlineStr" s="14">
        <is>
          <t>Garnir les abaisses — Répartir équitablement la tombée d'oignons et les filets d'anchois sur les 5 abaisses. Parsemer sur le dessus les rondelles d'olives noires.</t>
        </is>
      </c>
      <c r="E6" t="s" s="14"/>
      <c r="F6"/>
    </row>
    <row r="7">
      <c r="A7" t="s">
        <v>2</v>
      </c>
      <c r="B7">
        <v>6</v>
      </c>
      <c r="C7"/>
      <c r="D7" t="inlineStr" s="14">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t="s" s="14"/>
      <c r="F7"/>
    </row>
    <row r="8">
      <c r="A8" t="s">
        <v>2</v>
      </c>
      <c r="B8">
        <v>7</v>
      </c>
      <c r="C8"/>
      <c r="D8" t="s" s="14">
        <v>102</v>
      </c>
      <c r="E8" t="s" s="14"/>
      <c r="F8"/>
    </row>
    <row r="9">
      <c r="A9" t="s">
        <v>2</v>
      </c>
      <c r="B9">
        <v>8</v>
      </c>
      <c r="C9"/>
      <c r="D9" t="inlineStr" s="14">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t="s" s="14"/>
      <c r="F9"/>
    </row>
    <row r="10">
      <c r="A10" t="s">
        <v>103</v>
      </c>
      <c r="B10">
        <v>1</v>
      </c>
      <c r="C10"/>
      <c r="D10" t="inlineStr" s="14">
        <is>
          <t>Mise en place du poste de travail — Vérifier les DLC, peser les denrées, sélectionner le matériel nécessaire. Laver et désinfecter le matériel et le poste de travail en suivant les protocoles.</t>
        </is>
      </c>
      <c r="E10" t="s" s="14"/>
      <c r="F10"/>
    </row>
    <row r="11">
      <c r="A11" t="s">
        <v>103</v>
      </c>
      <c r="B11">
        <v>2</v>
      </c>
      <c r="C11"/>
      <c r="D11"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t="s" s="14"/>
      <c r="F11"/>
    </row>
    <row r="12">
      <c r="A12" t="s">
        <v>103</v>
      </c>
      <c r="B12">
        <v>3</v>
      </c>
      <c r="C12"/>
      <c r="D12"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t="s" s="14"/>
      <c r="F12"/>
    </row>
    <row r="13">
      <c r="A13" t="s">
        <v>103</v>
      </c>
      <c r="B13">
        <v>4</v>
      </c>
      <c r="C13"/>
      <c r="D13"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t="s" s="14"/>
      <c r="F13"/>
    </row>
    <row r="14">
      <c r="A14" t="s">
        <v>103</v>
      </c>
      <c r="B14">
        <v>5</v>
      </c>
      <c r="C14"/>
      <c r="D14" t="inlineStr" s="14">
        <is>
          <t>Suggestions — On peut surgeler les abaisses de pizza sur leur feuille de papier sulfurisée. Indiquer la traçabilité et la date de congélation. Cette pâte sert pour la fabrication des pissaladières, des pizzas, des fougasses, des calzones,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104</v>
      </c>
      <c r="B1"/>
      <c r="C1"/>
      <c r="D1"/>
    </row>
    <row r="2">
      <c r="A2" t="str" s="15">
        <f>"GRO_CDC_029 · GRO.ENT.FR · référence : "&amp;Besoins!B3&amp;" "&amp;Besoins!C3&amp;" · multiplicateur réglable sur la feuille ""Besoins"""</f>
        <v>GRO_CDC_029 · GRO.ENT.FR · référence : 100 pc · multiplicateur réglable sur la feuille </v>
      </c>
      <c r="B2"/>
      <c r="C2"/>
      <c r="D2"/>
    </row>
    <row r="3">
      <c r="A3"/>
      <c r="B3"/>
      <c r="C3"/>
      <c r="D3"/>
    </row>
    <row r="4">
      <c r="A4" t="s" s="16">
        <v>105</v>
      </c>
      <c r="B4"/>
      <c r="C4"/>
      <c r="D4"/>
    </row>
    <row r="5">
      <c r="A5" t="s" s="17">
        <v>106</v>
      </c>
      <c r="B5" t="str" s="14">
        <f>Procedure!D2</f>
        <v>Mise en place du poste de travail — Vérifier les D.L.C., peser les denrées, sélectionner le matériel nécessaire. Désinfecter le matériel et le poste de travail suivant les protocoles.</v>
      </c>
      <c r="C5"/>
      <c r="D5"/>
    </row>
    <row r="6">
      <c r="A6" t="s" s="17">
        <v>107</v>
      </c>
      <c r="B6" t="str" s="14">
        <f>Procedure!D3</f>
        <v>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v>
      </c>
      <c r="C6"/>
      <c r="D6"/>
    </row>
    <row r="7">
      <c r="A7"/>
      <c r="B7" t="str">
        <f>Besoins!B7</f>
        <v>Olives noires dénoyautées bocal</v>
      </c>
      <c r="C7" s="11">
        <f>Besoins!E7</f>
        <v>2.8</v>
      </c>
      <c r="D7" t="str">
        <f>Besoins!F7</f>
        <v>kg</v>
      </c>
    </row>
    <row r="8">
      <c r="A8"/>
      <c r="B8" t="str">
        <f>Besoins!B15</f>
        <v>ANCHOIS France</v>
      </c>
      <c r="C8" s="11">
        <f>Besoins!E15</f>
        <v>0.2</v>
      </c>
      <c r="D8" t="str">
        <f>Besoins!F15</f>
        <v>kg</v>
      </c>
    </row>
    <row r="9">
      <c r="A9"/>
      <c r="B9" t="s">
        <v>108</v>
      </c>
      <c r="C9" s="11">
        <f>'Besoins'!$B$2*0.075</f>
        <v>0.075</v>
      </c>
      <c r="D9" t="s">
        <v>34</v>
      </c>
    </row>
    <row r="10">
      <c r="A10" t="s" s="17">
        <v>109</v>
      </c>
      <c r="B10" t="str" s="14">
        <f>Procedure!D4</f>
        <v>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v>
      </c>
      <c r="C10"/>
      <c r="D10"/>
    </row>
    <row r="11">
      <c r="A11"/>
      <c r="B11" t="str">
        <f>Besoins!B18</f>
        <v>Oignons émincés surgelés</v>
      </c>
      <c r="C11" s="11">
        <f>Besoins!E18</f>
        <v>7.5</v>
      </c>
      <c r="D11" t="str">
        <f>Besoins!F18</f>
        <v>kg</v>
      </c>
    </row>
    <row r="12">
      <c r="A12" t="s" s="17">
        <v>110</v>
      </c>
      <c r="B12" t="str" s="14">
        <f>Procedure!D5</f>
        <v>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v>
      </c>
      <c r="C12"/>
      <c r="D12"/>
    </row>
    <row r="13">
      <c r="A13"/>
      <c r="B13" t="s">
        <v>111</v>
      </c>
      <c r="C13" s="11">
        <f>'Besoins'!$B$2*9</f>
        <v>9</v>
      </c>
      <c r="D13" t="s">
        <v>34</v>
      </c>
    </row>
    <row r="14">
      <c r="A14" t="s" s="17">
        <v>112</v>
      </c>
      <c r="B14" t="str" s="14">
        <f>Procedure!D6</f>
        <v>Garnir les abaisses — Répartir équitablement la tombée d'oignons et les filets d'anchois sur les 5 abaisses. Parsemer sur le dessus les rondelles d'olives noires.</v>
      </c>
      <c r="C14"/>
      <c r="D14"/>
    </row>
    <row r="15">
      <c r="A15"/>
      <c r="B15" t="str">
        <f>Besoins!B7</f>
        <v>Olives noires dénoyautées bocal</v>
      </c>
      <c r="C15" s="11">
        <f>Besoins!E7</f>
        <v>2.8</v>
      </c>
      <c r="D15" t="str">
        <f>Besoins!F7</f>
        <v>kg</v>
      </c>
    </row>
    <row r="16">
      <c r="A16"/>
      <c r="B16" t="str">
        <f>Besoins!B15</f>
        <v>ANCHOIS France</v>
      </c>
      <c r="C16" s="11">
        <f>Besoins!E15</f>
        <v>0.2</v>
      </c>
      <c r="D16" t="str">
        <f>Besoins!F15</f>
        <v>kg</v>
      </c>
    </row>
    <row r="17">
      <c r="A17" t="s" s="17">
        <v>113</v>
      </c>
      <c r="B17" t="str" s="14">
        <f>Procedure!D7</f>
        <v>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v>
      </c>
      <c r="C17"/>
      <c r="D17"/>
    </row>
    <row r="18">
      <c r="A18" t="s" s="17">
        <v>114</v>
      </c>
      <c r="B18" t="str" s="14">
        <f>Procedure!D8</f>
        <v>Dresser et servir — Détailler chaque plaque en 20/24 portions et servir la portion à l'assiette.</v>
      </c>
      <c r="C18"/>
      <c r="D18"/>
    </row>
    <row r="19">
      <c r="A19" t="s" s="17">
        <v>115</v>
      </c>
      <c r="B19" t="str" s="14">
        <f>Procedure!D9</f>
        <v>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v>
      </c>
      <c r="C19"/>
      <c r="D19"/>
    </row>
    <row r="20">
      <c r="A20"/>
      <c r="B20"/>
      <c r="C20"/>
      <c r="D20"/>
    </row>
    <row r="21">
      <c r="A21" t="s" s="16">
        <v>116</v>
      </c>
      <c r="B21"/>
      <c r="C21"/>
      <c r="D21"/>
    </row>
    <row r="22">
      <c r="A22" t="s" s="17">
        <v>106</v>
      </c>
      <c r="B22" t="str" s="14">
        <f>Procedure!D10</f>
        <v>Mise en place du poste de travail — Vérifier les DLC, peser les denrées, sélectionner le matériel nécessaire. Laver et désinfecter le matériel et le poste de travail en suivant les protocoles.</v>
      </c>
      <c r="C22"/>
      <c r="D22"/>
    </row>
    <row r="23">
      <c r="A23" t="s" s="17">
        <v>107</v>
      </c>
      <c r="B23" t="str" s="14">
        <f>Procedure!D11</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3"/>
      <c r="D23"/>
    </row>
    <row r="24">
      <c r="A24"/>
      <c r="B24" t="s">
        <v>117</v>
      </c>
      <c r="C24" s="11">
        <f>'Besoins'!$B$2*0.1125</f>
        <v>0.1125</v>
      </c>
      <c r="D24" t="s">
        <v>38</v>
      </c>
    </row>
    <row r="25">
      <c r="A25" t="s" s="17">
        <v>109</v>
      </c>
      <c r="B25" t="str" s="14">
        <f>Procedure!D12</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5"/>
      <c r="D25"/>
    </row>
    <row r="26">
      <c r="A26"/>
      <c r="B26" t="str">
        <f>Besoins!B13</f>
        <v>Farine de blé T55</v>
      </c>
      <c r="C26" s="11">
        <f>Besoins!E13</f>
        <v>1.125</v>
      </c>
      <c r="D26" t="str">
        <f>Besoins!F13</f>
        <v>kg</v>
      </c>
    </row>
    <row r="27">
      <c r="A27"/>
      <c r="B27" t="s">
        <v>117</v>
      </c>
      <c r="C27" s="11">
        <f>'Besoins'!$B$2*0.1125</f>
        <v>0.1125</v>
      </c>
      <c r="D27" t="s">
        <v>38</v>
      </c>
    </row>
    <row r="28">
      <c r="A28"/>
      <c r="B28" t="str">
        <f>Besoins!B14</f>
        <v>Levure fraîche de boulanger</v>
      </c>
      <c r="C28" s="11">
        <f>Besoins!E14</f>
        <v>0.045</v>
      </c>
      <c r="D28" t="str">
        <f>Besoins!F14</f>
        <v>kg</v>
      </c>
    </row>
    <row r="29">
      <c r="A29"/>
      <c r="B29" t="str">
        <f>Besoins!B11</f>
        <v>Herbes de Provence</v>
      </c>
      <c r="C29" s="11">
        <f>Besoins!E11</f>
        <v>0.00675</v>
      </c>
      <c r="D29" t="str">
        <f>Besoins!F11</f>
        <v>kg</v>
      </c>
    </row>
    <row r="30">
      <c r="A30"/>
      <c r="B30" t="s">
        <v>108</v>
      </c>
      <c r="C30" s="11">
        <f>'Besoins'!$B$2*0.0018</f>
        <v>0.0018</v>
      </c>
      <c r="D30" t="s">
        <v>34</v>
      </c>
    </row>
    <row r="31">
      <c r="A31"/>
      <c r="B31" t="str">
        <f>Besoins!B8</f>
        <v>EAU</v>
      </c>
      <c r="C31" s="11">
        <f>Besoins!E8</f>
        <v>0.6525</v>
      </c>
      <c r="D31" t="str">
        <f>Besoins!F8</f>
        <v>lt</v>
      </c>
    </row>
    <row r="32">
      <c r="A32"/>
      <c r="B32" t="s">
        <v>118</v>
      </c>
      <c r="C32" s="11">
        <f>'Besoins'!$B$2*0.0171</f>
        <v>0.0171</v>
      </c>
      <c r="D32" t="s">
        <v>34</v>
      </c>
    </row>
    <row r="33">
      <c r="A33" t="s" s="17">
        <v>110</v>
      </c>
      <c r="B33" t="str" s="14">
        <f>Procedure!D13</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3"/>
      <c r="D33"/>
    </row>
    <row r="34">
      <c r="A34" t="s" s="17">
        <v>112</v>
      </c>
      <c r="B34" t="str" s="14">
        <f>Procedure!D14</f>
        <v>Suggestions — On peut surgeler les abaisses de pizza sur leur feuille de papier sulfurisée. Indiquer la traçabilité et la date de congélation. Cette pâte sert pour la fabrication des pissaladières, des pizzas, des fougasses, des calzones, etc.</v>
      </c>
      <c r="C34"/>
      <c r="D34"/>
    </row>
    <row r="35">
      <c r="A35"/>
      <c r="B35"/>
      <c r="C35"/>
      <c r="D35"/>
    </row>
    <row r="36">
      <c r="A36" t="s" s="18">
        <v>21</v>
      </c>
      <c r="B36"/>
      <c r="C36"/>
      <c r="D36"/>
    </row>
  </sheetData>
  <sheetProtection sheet="1" formatRows="0" formatColumns="0"/>
  <mergeCells count="18">
    <mergeCell ref="A1:D1"/>
    <mergeCell ref="A2:D2"/>
    <mergeCell ref="A4:D4"/>
    <mergeCell ref="B5:D5"/>
    <mergeCell ref="B6:D6"/>
    <mergeCell ref="B10:D10"/>
    <mergeCell ref="B12:D12"/>
    <mergeCell ref="B14:D14"/>
    <mergeCell ref="B17:D17"/>
    <mergeCell ref="B18:D18"/>
    <mergeCell ref="B19:D19"/>
    <mergeCell ref="A21:D21"/>
    <mergeCell ref="B22:D22"/>
    <mergeCell ref="B23:D23"/>
    <mergeCell ref="B25:D25"/>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2026-09-15T23:42:05Z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2026-09-15T23:42:05Z</dcterms:modified>
  <cp:revision>1</cp:revision>
</cp:coreProperties>
</file>