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<sst xmlns="http://schemas.openxmlformats.org/spreadsheetml/2006/main" count="95" uniqueCount="95">
  <si>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</si>
  <si>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</si>
  <si>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</si>
  <si>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</si>
  <si>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</si>
  <si>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</si>
  <si>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</si>
  <si>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</si>
  <si>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</si>
  <si>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</si>
  <si>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</si>
  <si>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</si>
  <si>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</si>
  <si>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</si>
  <si>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</si>
  <si>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</si>
  <si>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</si>
  <si>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</si>
  <si>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</si>
  <si>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</si>
  <si>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</si>
  <si>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</si>
  <si>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</si>
  <si>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</si>
  <si>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</si>
  <si>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</si>
  <si>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</si>
  <si>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Fonds déshydratés et poudres</t>
  </si>
  <si>
    <t>RNME101403</t>
  </si>
  <si>
    <t>Huile olive vierge extra bidon 5L</t>
  </si>
  <si>
    <t>Huiles végétales</t>
  </si>
  <si>
    <t>u</t>
  </si>
  <si>
    <t>CRE-FRAICHE-EP</t>
  </si>
  <si>
    <t>Crème fraîche épaisse 30% MG</t>
  </si>
  <si>
    <t>Crèmes fraîches et laitières</t>
  </si>
  <si>
    <t>CRE-LIQUIDE-35</t>
  </si>
  <si>
    <t>Crème liquide entière 35% MG UHT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</si>
  <si>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</si>
  <si>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</si>
  <si>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</si>
  <si>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</si>
  <si>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</si>
  <si>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</si>
  <si>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</si>
  <si>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</si>
  <si>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</si>
  <si>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</si>
  <si>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</si>
  <si>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</si>
  <si>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Recette</t>
  </si>
  <si>
    <t>#</t>
  </si>
  <si>
    <t>Verbe</t>
  </si>
  <si>
    <t>Étape</t>
  </si>
  <si>
    <t>Précision technique</t>
  </si>
  <si>
    <t>Durée</t>
  </si>
  <si>
    <t>ARLEQUIN DE LÉGUMES EN TERRINE À LA CRÈME DE FÉVETTES</t>
  </si>
  <si>
    <t>Bouillon de légumes reconstitué (collectivité)</t>
  </si>
  <si>
    <t>DISSOUDRE</t>
  </si>
  <si>
    <t>Dissoudre la poudre dans l'eau bouillante en fouettant, suivant les recommandations du fabricant.</t>
  </si>
  <si>
    <t>Niveau</t>
  </si>
  <si>
    <t>Composant</t>
  </si>
  <si>
    <t>Type</t>
  </si>
  <si>
    <t>Quantité (× multiplicateur, voir feuille Besoins)</t>
  </si>
  <si>
    <t>recette</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</si>
  <si>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</si>
  <si>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</si>
  <si>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</si>
  <si>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</si>
  <si>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</si>
  <si>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reconstitué (collectivité)</t>
  </si>
  <si>
    <t xml:space="preserve">        ↳ Eau (robinet - moy. France 2026)</t>
  </si>
  <si>
    <t xml:space="preserve">        ↳ Bouillon de légumes déshydraté</t>
  </si>
  <si>
    <t xml:space="preserve">    ↳ Noix de muscade moulue</t>
  </si>
  <si>
    <t xml:space="preserve">    ↳ Crème fraîche épaisse 30% MG</t>
  </si>
  <si>
    <t xml:space="preserve">    ↳ FÈVE France</t>
  </si>
  <si>
    <t xml:space="preserve">    ↳ HUILE OLIVE (L) (conv.)</t>
  </si>
  <si>
    <t>conversion</t>
  </si>
  <si>
    <t xml:space="preserve">    ↳ Sel fin de cuisine</t>
  </si>
  <si>
    <t xml:space="preserve">    ↳ Poivre noir moulu</t>
  </si>
  <si>
    <t>Fiche technique — ARLEQUIN DE LÉGUMES EN TERRINE À LA CRÈME DE FÉVETTES</t>
  </si>
  <si>
    <t>ARLEQUIN DE LÉGUMES EN TERRINE À LA CRÈME DE FÉVETTES  GRO_CDC_020</t>
  </si>
  <si>
    <t>1.</t>
  </si>
  <si>
    <t>2.</t>
  </si>
  <si>
    <t>3.</t>
  </si>
  <si>
    <t>4.</t>
  </si>
  <si>
    <t xml:space="preserve">    Bouillon de légumes reconstitué (collectivité)</t>
  </si>
  <si>
    <t xml:space="preserve">    HUILE OLIVE (L) (conv.)</t>
  </si>
  <si>
    <t>5.</t>
  </si>
  <si>
    <t>6.</t>
  </si>
  <si>
    <t>7.</t>
  </si>
  <si>
    <t>8.</t>
  </si>
  <si>
    <t>↳ Bouillon de légumes reconstitué (collectivité)  GRO-BOUIL-LEG</t>
  </si>
  <si>
    <t xml:space="preserve">    Eau (robinet - moy. France 2026)</t>
  </si>
  <si>
    <t xml:space="preserve">    Bouillon de légumes déshydraté</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</si>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</sst>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0.98</v>
      </c>
      <c r="E7" s="6">
        <f>D7*$B$2</f>
        <v>0.98</v>
      </c>
      <c r="F7" t="s">
        <v>15</v>
      </c>
      <c r="G7" s="8">
        <f>E7*0.0043</f>
        <v>0.004214</v>
      </c>
    </row>
    <row r="8">
      <c r="A8" t="s">
        <v>16</v>
      </c>
      <c r="B8" t="s">
        <v>17</v>
      </c>
      <c r="C8" t="s">
        <v>18</v>
      </c>
      <c r="D8" s="4">
        <v>0.16</v>
      </c>
      <c r="E8" s="6">
        <f>D8*$B$2</f>
        <v>0.16</v>
      </c>
      <c r="F8" t="s">
        <v>19</v>
      </c>
      <c r="G8" s="8">
        <f>E8*24</f>
        <v>3.84</v>
      </c>
    </row>
    <row r="9">
      <c r="A9" t="s">
        <v>20</v>
      </c>
      <c r="B9" t="s">
        <v>21</v>
      </c>
      <c r="C9" t="s">
        <v>22</v>
      </c>
      <c r="D9" s="4">
        <v>0.002</v>
      </c>
      <c r="E9" s="6">
        <f>D9*$B$2</f>
        <v>0.002</v>
      </c>
      <c r="F9" t="s">
        <v>19</v>
      </c>
      <c r="G9" s="8">
        <f>E9*20</f>
        <v>0.04</v>
      </c>
    </row>
    <row r="10">
      <c r="A10" t="s">
        <v>23</v>
      </c>
      <c r="B10" t="s">
        <v>24</v>
      </c>
      <c r="C10" t="s">
        <v>22</v>
      </c>
      <c r="D10" s="4">
        <v>0.006</v>
      </c>
      <c r="E10" s="6">
        <f>D10*$B$2</f>
        <v>0.006</v>
      </c>
      <c r="F10" t="s">
        <v>19</v>
      </c>
      <c r="G10" s="8">
        <f>E10*12.5</f>
        <v>0.075</v>
      </c>
    </row>
    <row r="11">
      <c r="A11" t="s">
        <v>25</v>
      </c>
      <c r="B11" t="s">
        <v>26</v>
      </c>
      <c r="C11" t="s">
        <v>27</v>
      </c>
      <c r="D11" s="4">
        <v>0.02</v>
      </c>
      <c r="E11" s="6">
        <f>D11*$B$2</f>
        <v>0.02</v>
      </c>
      <c r="F11" t="s">
        <v>19</v>
      </c>
      <c r="G11" s="8">
        <f>E11*18.76</f>
        <v>0.3752</v>
      </c>
    </row>
    <row r="12">
      <c r="A12" t="s">
        <v>28</v>
      </c>
      <c r="B12" t="s">
        <v>29</v>
      </c>
      <c r="C12" t="s">
        <v>30</v>
      </c>
      <c r="D12" s="4">
        <v>0.01</v>
      </c>
      <c r="E12" s="6">
        <f>D12*$B$2</f>
        <v>0.01</v>
      </c>
      <c r="F12" t="s">
        <v>31</v>
      </c>
      <c r="G12" s="8">
        <f>E12*65.22</f>
        <v>0.6522</v>
      </c>
    </row>
    <row r="13">
      <c r="A13" t="s">
        <v>32</v>
      </c>
      <c r="B13" t="s">
        <v>33</v>
      </c>
      <c r="C13" t="s">
        <v>34</v>
      </c>
      <c r="D13" s="4">
        <v>1.5</v>
      </c>
      <c r="E13" s="6">
        <f>D13*$B$2</f>
        <v>1.5</v>
      </c>
      <c r="F13" t="s">
        <v>19</v>
      </c>
      <c r="G13" s="8">
        <f>E13*3.1</f>
        <v>4.65</v>
      </c>
    </row>
    <row r="14">
      <c r="A14" t="s">
        <v>35</v>
      </c>
      <c r="B14" t="s">
        <v>36</v>
      </c>
      <c r="C14" t="s">
        <v>34</v>
      </c>
      <c r="D14" s="4">
        <v>1.25</v>
      </c>
      <c r="E14" s="6">
        <f>D14*$B$2</f>
        <v>1.25</v>
      </c>
      <c r="F14" t="s">
        <v>15</v>
      </c>
      <c r="G14" s="8">
        <f>E14*2.85</f>
        <v>3.5625</v>
      </c>
    </row>
    <row r="15">
      <c r="A15" t="s">
        <v>37</v>
      </c>
      <c r="B15" t="s">
        <v>38</v>
      </c>
      <c r="C15" t="s">
        <v>39</v>
      </c>
      <c r="D15" s="4">
        <v>2</v>
      </c>
      <c r="E15" s="6">
        <f>D15*$B$2</f>
        <v>2</v>
      </c>
      <c r="F15" t="s">
        <v>19</v>
      </c>
      <c r="G15" s="8">
        <f>E15*4</f>
        <v>8</v>
      </c>
    </row>
    <row r="16">
      <c r="A16" t="s">
        <v>40</v>
      </c>
      <c r="B16" t="s">
        <v>41</v>
      </c>
      <c r="C16" t="s">
        <v>42</v>
      </c>
      <c r="D16" s="4">
        <v>0.015</v>
      </c>
      <c r="E16" s="6">
        <f>D16*$B$2</f>
        <v>0.015</v>
      </c>
      <c r="F16" t="s">
        <v>19</v>
      </c>
      <c r="G16" s="8">
        <f>E16*0.35</f>
        <v>0.00525</v>
      </c>
    </row>
    <row r="17">
      <c r="A17" t="s">
        <v>43</v>
      </c>
      <c r="B17" t="s">
        <v>44</v>
      </c>
      <c r="C17" t="s">
        <v>45</v>
      </c>
      <c r="D17" s="4">
        <v>2.5</v>
      </c>
      <c r="E17" s="6">
        <f>D17*$B$2</f>
        <v>2.5</v>
      </c>
      <c r="F17" t="s">
        <v>19</v>
      </c>
      <c r="G17" s="8">
        <f>E17*3.06</f>
        <v>7.65</v>
      </c>
    </row>
    <row r="18">
      <c r="A18" t="s">
        <v>46</v>
      </c>
      <c r="B18" t="s">
        <v>47</v>
      </c>
      <c r="C18" t="s">
        <v>45</v>
      </c>
      <c r="D18" s="4">
        <v>7.5</v>
      </c>
      <c r="E18" s="6">
        <f>D18*$B$2</f>
        <v>7.5</v>
      </c>
      <c r="F18" t="s">
        <v>19</v>
      </c>
      <c r="G18" s="8">
        <f>E18*4.36</f>
        <v>32.7</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55</v>
      </c>
      <c r="B3">
        <v>2</v>
      </c>
      <c r="C3"/>
      <c r="D3" t="inlineStr" s="11">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1"/>
      <c r="F3"/>
    </row>
    <row r="4">
      <c r="A4" t="s">
        <v>55</v>
      </c>
      <c r="B4">
        <v>3</v>
      </c>
      <c r="C4"/>
      <c r="D4" t="inlineStr" s="11">
        <is>
          <t>Cuire la macédoine de légumes et les févettes — Cuire au four la macédoine et les févettes durant 5 minutes. Refroidir suivant la procédure et maintenir au froid en attente d'utilisation.</t>
        </is>
      </c>
      <c r="E4" t="s" s="11"/>
      <c r="F4"/>
    </row>
    <row r="5">
      <c r="A5" t="s">
        <v>55</v>
      </c>
      <c r="B5">
        <v>4</v>
      </c>
      <c r="C5"/>
      <c r="D5" t="inlineStr" s="11">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1"/>
      <c r="F5"/>
    </row>
    <row r="6">
      <c r="A6" t="s">
        <v>55</v>
      </c>
      <c r="B6">
        <v>5</v>
      </c>
      <c r="C6"/>
      <c r="D6" t="inlineStr" s="11">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1"/>
      <c r="F6"/>
    </row>
    <row r="7">
      <c r="A7" t="s">
        <v>55</v>
      </c>
      <c r="B7">
        <v>6</v>
      </c>
      <c r="C7"/>
      <c r="D7" t="inlineStr" s="11">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1"/>
      <c r="F7"/>
    </row>
    <row r="8">
      <c r="A8" t="s">
        <v>55</v>
      </c>
      <c r="B8">
        <v>7</v>
      </c>
      <c r="C8"/>
      <c r="D8" t="inlineStr" s="11">
        <is>
          <t>Dresser — Démouler et trancher la terrine ou démouler les ramequins individuels. Déposer la portion de terrine au milieu de l'assiette. Napper le dessus de la terrine de crème de févettes. Décorer avec une pluche de cerfeuil.</t>
        </is>
      </c>
      <c r="E8" t="s" s="11"/>
      <c r="F8"/>
    </row>
    <row r="9">
      <c r="A9" t="s">
        <v>55</v>
      </c>
      <c r="B9">
        <v>8</v>
      </c>
      <c r="C9"/>
      <c r="D9" t="inlineStr" s="11">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1"/>
      <c r="F9"/>
    </row>
    <row r="10">
      <c r="A10" t="s">
        <v>56</v>
      </c>
      <c r="B10">
        <v>1</v>
      </c>
      <c r="C10" t="s">
        <v>57</v>
      </c>
      <c r="D10" t="s" s="11">
        <v>58</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55</v>
      </c>
      <c r="C2" t="s">
        <v>63</v>
      </c>
      <c r="D2" s="6">
        <f>'Besoins'!$B$2*100</f>
        <v>100</v>
      </c>
      <c r="E2" t="s">
        <v>3</v>
      </c>
    </row>
    <row r="3">
      <c r="A3">
        <v>1</v>
      </c>
      <c r="B3" t="s">
        <v>64</v>
      </c>
      <c r="C3" t="s">
        <v>65</v>
      </c>
      <c r="D3" s="6">
        <f>'Besoins'!$B$2*7.5</f>
        <v>7.5</v>
      </c>
      <c r="E3" t="s">
        <v>19</v>
      </c>
    </row>
    <row r="4">
      <c r="A4">
        <v>1</v>
      </c>
      <c r="B4" t="s">
        <v>66</v>
      </c>
      <c r="C4" t="s">
        <v>65</v>
      </c>
      <c r="D4" s="6">
        <f>'Besoins'!$B$2*2.5</f>
        <v>2.5</v>
      </c>
      <c r="E4" t="s">
        <v>19</v>
      </c>
    </row>
    <row r="5">
      <c r="A5">
        <v>1</v>
      </c>
      <c r="B5" t="s">
        <v>67</v>
      </c>
      <c r="C5" t="s">
        <v>65</v>
      </c>
      <c r="D5" s="6">
        <f>'Besoins'!$B$2*1.25</f>
        <v>1.25</v>
      </c>
      <c r="E5" t="s">
        <v>15</v>
      </c>
    </row>
    <row r="6">
      <c r="A6">
        <v>1</v>
      </c>
      <c r="B6" t="s">
        <v>68</v>
      </c>
      <c r="C6" t="s">
        <v>65</v>
      </c>
      <c r="D6" s="6">
        <f>'Besoins'!$B$2*0.16</f>
        <v>0.16</v>
      </c>
      <c r="E6" t="s">
        <v>19</v>
      </c>
    </row>
    <row r="7">
      <c r="A7">
        <v>1</v>
      </c>
      <c r="B7" t="s">
        <v>69</v>
      </c>
      <c r="C7" t="s">
        <v>63</v>
      </c>
      <c r="D7" s="6">
        <f>'Besoins'!$B$2*0.5</f>
        <v>0.5</v>
      </c>
      <c r="E7" t="s">
        <v>15</v>
      </c>
    </row>
    <row r="8">
      <c r="A8">
        <v>2</v>
      </c>
      <c r="B8" t="s">
        <v>70</v>
      </c>
      <c r="C8" t="s">
        <v>65</v>
      </c>
      <c r="D8" s="6">
        <f>'Besoins'!$B$2*0.49</f>
        <v>0.49</v>
      </c>
      <c r="E8" t="s">
        <v>15</v>
      </c>
    </row>
    <row r="9">
      <c r="A9">
        <v>2</v>
      </c>
      <c r="B9" t="s">
        <v>71</v>
      </c>
      <c r="C9" t="s">
        <v>65</v>
      </c>
      <c r="D9" s="6">
        <f>'Besoins'!$B$2*0.01</f>
        <v>0.01</v>
      </c>
      <c r="E9" t="s">
        <v>19</v>
      </c>
    </row>
    <row r="10">
      <c r="A10">
        <v>1</v>
      </c>
      <c r="B10" t="s">
        <v>72</v>
      </c>
      <c r="C10" t="s">
        <v>65</v>
      </c>
      <c r="D10" s="6">
        <f>'Besoins'!$B$2*0.002</f>
        <v>0.002</v>
      </c>
      <c r="E10" t="s">
        <v>19</v>
      </c>
    </row>
    <row r="11">
      <c r="A11">
        <v>1</v>
      </c>
      <c r="B11" t="s">
        <v>73</v>
      </c>
      <c r="C11" t="s">
        <v>65</v>
      </c>
      <c r="D11" s="6">
        <f>'Besoins'!$B$2*1.5</f>
        <v>1.5</v>
      </c>
      <c r="E11" t="s">
        <v>19</v>
      </c>
    </row>
    <row r="12">
      <c r="A12">
        <v>1</v>
      </c>
      <c r="B12" t="s">
        <v>74</v>
      </c>
      <c r="C12" t="s">
        <v>65</v>
      </c>
      <c r="D12" s="6">
        <f>'Besoins'!$B$2*2</f>
        <v>2</v>
      </c>
      <c r="E12" t="s">
        <v>19</v>
      </c>
    </row>
    <row r="13">
      <c r="A13">
        <v>1</v>
      </c>
      <c r="B13" t="s">
        <v>69</v>
      </c>
      <c r="C13" t="s">
        <v>63</v>
      </c>
      <c r="D13" s="6">
        <f>'Besoins'!$B$2*0.5</f>
        <v>0.5</v>
      </c>
      <c r="E13" t="s">
        <v>15</v>
      </c>
    </row>
    <row r="14">
      <c r="A14">
        <v>2</v>
      </c>
      <c r="B14" t="s">
        <v>70</v>
      </c>
      <c r="C14" t="s">
        <v>65</v>
      </c>
      <c r="D14" s="6">
        <f>'Besoins'!$B$2*0.49</f>
        <v>0.49</v>
      </c>
      <c r="E14" t="s">
        <v>15</v>
      </c>
    </row>
    <row r="15">
      <c r="A15">
        <v>2</v>
      </c>
      <c r="B15" t="s">
        <v>71</v>
      </c>
      <c r="C15" t="s">
        <v>65</v>
      </c>
      <c r="D15" s="6">
        <f>'Besoins'!$B$2*0.01</f>
        <v>0.01</v>
      </c>
      <c r="E15" t="s">
        <v>19</v>
      </c>
    </row>
    <row r="16">
      <c r="A16">
        <v>1</v>
      </c>
      <c r="B16" t="s">
        <v>75</v>
      </c>
      <c r="C16" t="s">
        <v>76</v>
      </c>
      <c r="D16" s="6">
        <f>'Besoins'!$B$2*0.05</f>
        <v>0.05</v>
      </c>
      <c r="E16" t="s">
        <v>15</v>
      </c>
    </row>
    <row r="17">
      <c r="A17">
        <v>1</v>
      </c>
      <c r="B17" t="s">
        <v>77</v>
      </c>
      <c r="C17" t="s">
        <v>65</v>
      </c>
      <c r="D17" s="6">
        <f>'Besoins'!$B$2*0.015</f>
        <v>0.015</v>
      </c>
      <c r="E17" t="s">
        <v>19</v>
      </c>
    </row>
    <row r="18">
      <c r="A18">
        <v>1</v>
      </c>
      <c r="B18" t="s">
        <v>78</v>
      </c>
      <c r="C18" t="s">
        <v>65</v>
      </c>
      <c r="D18" s="6">
        <f>'Besoins'!$B$2*0.006</f>
        <v>0.006</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79</v>
      </c>
      <c r="B1"/>
      <c r="C1"/>
      <c r="D1"/>
    </row>
    <row r="2">
      <c r="A2" t="str" s="12">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3">
        <v>80</v>
      </c>
      <c r="B4"/>
      <c r="C4"/>
      <c r="D4"/>
    </row>
    <row r="5">
      <c r="A5" t="s" s="14">
        <v>81</v>
      </c>
      <c r="B5" t="str" s="11">
        <f>Procedure!D2</f>
        <v>Mise en place du poste de travail — Vérifier les D.L.C., peser les denrées, sélectionner le matériel nécessaire. Laver et désinfecter le matériel et le poste de travail en suivant les protocoles.</v>
      </c>
      <c r="C5"/>
      <c r="D5"/>
    </row>
    <row r="6">
      <c r="A6" t="s" s="14">
        <v>82</v>
      </c>
      <c r="B6" t="str" s="11">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4">
        <v>83</v>
      </c>
      <c r="B7" t="str" s="11">
        <f>Procedure!D4</f>
        <v>Cuire la macédoine de légumes et les févettes — Cuire au four la macédoine et les févettes durant 5 minutes. Refroidir suivant la procédure et maintenir au froid en attente d'utilisation.</v>
      </c>
      <c r="C7"/>
      <c r="D7"/>
    </row>
    <row r="8">
      <c r="A8" t="s" s="14">
        <v>84</v>
      </c>
      <c r="B8" t="str" s="11">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Besoins!B18</f>
        <v>Purée de carottes nature surgelée</v>
      </c>
      <c r="C9" s="6">
        <f>Besoins!E18</f>
        <v>7.5</v>
      </c>
      <c r="D9" t="str">
        <f>Besoins!F18</f>
        <v>kg</v>
      </c>
    </row>
    <row r="10">
      <c r="A10"/>
      <c r="B10" t="str">
        <f>Besoins!B17</f>
        <v>Macédoine surgelée</v>
      </c>
      <c r="C10" s="6">
        <f>Besoins!E17</f>
        <v>2.5</v>
      </c>
      <c r="D10" t="str">
        <f>Besoins!F17</f>
        <v>kg</v>
      </c>
    </row>
    <row r="11">
      <c r="A11"/>
      <c r="B11" t="str">
        <f>Besoins!B14</f>
        <v>Crème liquide entière 35% MG UHT</v>
      </c>
      <c r="C11" s="6">
        <f>Besoins!E14</f>
        <v>1.25</v>
      </c>
      <c r="D11" t="str">
        <f>Besoins!F14</f>
        <v>lt</v>
      </c>
    </row>
    <row r="12">
      <c r="A12"/>
      <c r="B12" t="str">
        <f>Besoins!B8</f>
        <v>Gélatine feuilles (200 bloom)</v>
      </c>
      <c r="C12" s="6">
        <f>Besoins!E8</f>
        <v>0.16</v>
      </c>
      <c r="D12" t="str">
        <f>Besoins!F8</f>
        <v>kg</v>
      </c>
    </row>
    <row r="13">
      <c r="A13"/>
      <c r="B13" t="s">
        <v>85</v>
      </c>
      <c r="C13" s="6">
        <f>'Besoins'!$B$2*0.5</f>
        <v>0.5</v>
      </c>
      <c r="D13" t="s">
        <v>15</v>
      </c>
    </row>
    <row r="14">
      <c r="A14"/>
      <c r="B14" t="str">
        <f>Besoins!B9</f>
        <v>Noix de muscade moulue</v>
      </c>
      <c r="C14" s="6">
        <f>Besoins!E9</f>
        <v>0.002</v>
      </c>
      <c r="D14" t="str">
        <f>Besoins!F9</f>
        <v>kg</v>
      </c>
    </row>
    <row r="15">
      <c r="A15"/>
      <c r="B15" t="str">
        <f>Besoins!B13</f>
        <v>Crème fraîche épaisse 30% MG</v>
      </c>
      <c r="C15" s="6">
        <f>Besoins!E13</f>
        <v>1.5</v>
      </c>
      <c r="D15" t="str">
        <f>Besoins!F13</f>
        <v>kg</v>
      </c>
    </row>
    <row r="16">
      <c r="A16"/>
      <c r="B16" t="str">
        <f>Besoins!B15</f>
        <v>FÈVE France</v>
      </c>
      <c r="C16" s="6">
        <f>Besoins!E15</f>
        <v>2</v>
      </c>
      <c r="D16" t="str">
        <f>Besoins!F15</f>
        <v>kg</v>
      </c>
    </row>
    <row r="17">
      <c r="A17"/>
      <c r="B17" t="s">
        <v>85</v>
      </c>
      <c r="C17" s="6">
        <f>'Besoins'!$B$2*0.5</f>
        <v>0.5</v>
      </c>
      <c r="D17" t="s">
        <v>15</v>
      </c>
    </row>
    <row r="18">
      <c r="A18"/>
      <c r="B18" t="s">
        <v>86</v>
      </c>
      <c r="C18" s="6">
        <f>'Besoins'!$B$2*0.05</f>
        <v>0.05</v>
      </c>
      <c r="D18" t="s">
        <v>15</v>
      </c>
    </row>
    <row r="19">
      <c r="A19"/>
      <c r="B19" t="str">
        <f>Besoins!B16</f>
        <v>Sel fin de cuisine</v>
      </c>
      <c r="C19" s="6">
        <f>Besoins!E16</f>
        <v>0.015</v>
      </c>
      <c r="D19" t="str">
        <f>Besoins!F16</f>
        <v>kg</v>
      </c>
    </row>
    <row r="20">
      <c r="A20"/>
      <c r="B20" t="str">
        <f>Besoins!B10</f>
        <v>Poivre noir moulu</v>
      </c>
      <c r="C20" s="6">
        <f>Besoins!E10</f>
        <v>0.006</v>
      </c>
      <c r="D20" t="str">
        <f>Besoins!F10</f>
        <v>kg</v>
      </c>
    </row>
    <row r="21">
      <c r="A21" t="s" s="14">
        <v>87</v>
      </c>
      <c r="B21" t="str" s="11">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4">
        <v>88</v>
      </c>
      <c r="B22" t="str" s="11">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Besoins!B13</f>
        <v>Crème fraîche épaisse 30% MG</v>
      </c>
      <c r="C23" s="6">
        <f>Besoins!E13</f>
        <v>1.5</v>
      </c>
      <c r="D23" t="str">
        <f>Besoins!F13</f>
        <v>kg</v>
      </c>
    </row>
    <row r="24">
      <c r="A24"/>
      <c r="B24" t="str">
        <f>Besoins!B15</f>
        <v>FÈVE France</v>
      </c>
      <c r="C24" s="6">
        <f>Besoins!E15</f>
        <v>2</v>
      </c>
      <c r="D24" t="str">
        <f>Besoins!F15</f>
        <v>kg</v>
      </c>
    </row>
    <row r="25">
      <c r="A25"/>
      <c r="B25" t="s">
        <v>85</v>
      </c>
      <c r="C25" s="6">
        <f>'Besoins'!$B$2*0.5</f>
        <v>0.5</v>
      </c>
      <c r="D25" t="s">
        <v>15</v>
      </c>
    </row>
    <row r="26">
      <c r="A26"/>
      <c r="B26" t="s">
        <v>86</v>
      </c>
      <c r="C26" s="6">
        <f>'Besoins'!$B$2*0.05</f>
        <v>0.05</v>
      </c>
      <c r="D26" t="s">
        <v>15</v>
      </c>
    </row>
    <row r="27">
      <c r="A27" t="s" s="14">
        <v>89</v>
      </c>
      <c r="B27" t="str" s="11">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4">
        <v>90</v>
      </c>
      <c r="B28" t="str" s="11">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3">
        <v>91</v>
      </c>
      <c r="B30"/>
      <c r="C30"/>
      <c r="D30"/>
    </row>
    <row r="31">
      <c r="A31" t="s" s="14">
        <v>81</v>
      </c>
      <c r="B31" t="str" s="11">
        <f>"[DISSOUDRE] "&amp;Procedure!D10</f>
        <v>[DISSOUDRE] Dissoudre la poudre dans l'eau bouillante en fouettant, suivant les recommandations du fabricant.</v>
      </c>
      <c r="C31"/>
      <c r="D31"/>
    </row>
    <row r="32">
      <c r="A32"/>
      <c r="B32" t="s">
        <v>92</v>
      </c>
      <c r="C32" s="6">
        <f>'Besoins'!$B$2*0.49</f>
        <v>0.49</v>
      </c>
      <c r="D32" t="s">
        <v>15</v>
      </c>
    </row>
    <row r="33">
      <c r="A33"/>
      <c r="B33" t="s">
        <v>93</v>
      </c>
      <c r="C33" s="6">
        <f>'Besoins'!$B$2*0.01</f>
        <v>0.01</v>
      </c>
      <c r="D33" t="s">
        <v>19</v>
      </c>
    </row>
    <row r="34">
      <c r="A34"/>
      <c r="B34"/>
      <c r="C34"/>
      <c r="D34"/>
    </row>
    <row r="35">
      <c r="A35" t="s" s="15">
        <v>94</v>
      </c>
      <c r="B35"/>
      <c r="C35"/>
      <c r="D35"/>
    </row>
  </sheetData>
  <sheetProtection sheet="1" formatRows="0" formatColumns="0"/>
  <mergeCells count="14">
    <mergeCell ref="A1:D1"/>
    <mergeCell ref="A2:D2"/>
    <mergeCell ref="A4:D4"/>
    <mergeCell ref="B5:D5"/>
    <mergeCell ref="B6:D6"/>
    <mergeCell ref="B7:D7"/>
    <mergeCell ref="B8:D8"/>
    <mergeCell ref="B21:D21"/>
    <mergeCell ref="B22:D22"/>
    <mergeCell ref="B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2026-10-31T03:06:54Z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2026-10-31T03:06:54Z</dcterms:modified>
  <cp:revision>1</cp:revision>
</cp:coreProperties>
</file>