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<sst xmlns="http://schemas.openxmlformats.org/spreadsheetml/2006/main" count="103" uniqueCount="103">
  <si>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</si>
  <si>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</si>
  <si>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</si>
  <si>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</si>
  <si>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</si>
  <si>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</si>
  <si>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</si>
  <si>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</si>
  <si>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</si>
  <si>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</si>
  <si>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</si>
  <si>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</si>
  <si>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</si>
  <si>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</si>
  <si>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</si>
  <si>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COULIS-TOMATE</t>
  </si>
  <si>
    <t>Coulis de tomate cuisinée</t>
  </si>
  <si>
    <t>Concentrés et purées cuisines</t>
  </si>
  <si>
    <t>kg</t>
  </si>
  <si>
    <t>EPI-PIMENT-CAYE</t>
  </si>
  <si>
    <t>Piment de Cayenne</t>
  </si>
  <si>
    <t>Épices en poudre et graines</t>
  </si>
  <si>
    <t>EPI-POIVRE-NOIR</t>
  </si>
  <si>
    <t>Poivre noir moulu</t>
  </si>
  <si>
    <t>KNORR-FUMET-POIS</t>
  </si>
  <si>
    <t>Fumet de Poisson déshydraté (Knorr Professional)</t>
  </si>
  <si>
    <t>Fonds déshydratés et poudres</t>
  </si>
  <si>
    <t>BEU-DOUX</t>
  </si>
  <si>
    <t>Beurre doux 82% MG plaquette</t>
  </si>
  <si>
    <t>Beurres et margarines</t>
  </si>
  <si>
    <t>CRE-FRAICHE-EP</t>
  </si>
  <si>
    <t>Crème fraîche épaisse 30% MG</t>
  </si>
  <si>
    <t>Crèmes fraîches et laitières</t>
  </si>
  <si>
    <t>RNM1900160</t>
  </si>
  <si>
    <t>ANETH France botte</t>
  </si>
  <si>
    <t>Légumes</t>
  </si>
  <si>
    <t>bte</t>
  </si>
  <si>
    <t>RNM3980160</t>
  </si>
  <si>
    <t>BASILIC France botte</t>
  </si>
  <si>
    <t>RNM6520160</t>
  </si>
  <si>
    <t>PERSIL simple France botte</t>
  </si>
  <si>
    <t>RNM57216641</t>
  </si>
  <si>
    <t>SAUMON congelé (entier) vidé sauvage 2-3kg Import</t>
  </si>
  <si>
    <t>Poissons surgelés</t>
  </si>
  <si>
    <t>SEL-FIN</t>
  </si>
  <si>
    <t>Sel fin de cuisine</t>
  </si>
  <si>
    <t>Sels et condiments de base</t>
  </si>
  <si>
    <t>RNMS00812</t>
  </si>
  <si>
    <t>Ail haché IQF</t>
  </si>
  <si>
    <t>Légumes surgelés</t>
  </si>
  <si>
    <t>RNMS00814</t>
  </si>
  <si>
    <t>Ciboulette ciselée IQF</t>
  </si>
  <si>
    <t>RNMS00480</t>
  </si>
  <si>
    <t>Filets calibrés colin lieu simple congélation</t>
  </si>
  <si>
    <t>Poissons et fruits de mer surgelés</t>
  </si>
  <si>
    <t>Total</t>
  </si>
  <si>
    <t>Recette</t>
  </si>
  <si>
    <t>#</t>
  </si>
  <si>
    <t>Verbe</t>
  </si>
  <si>
    <t>Étape</t>
  </si>
  <si>
    <t>Précision technique</t>
  </si>
  <si>
    <t>Durée</t>
  </si>
  <si>
    <t>TERRINE DE SAUMON AU COULIS DE TOMATE</t>
  </si>
  <si>
    <t>Assaisonner le coulis de tomate — Dans une calotte, mixer le coulis de tomate, l'ail haché, le basilic, le sel fin et le poivre. Réserver au froid.</t>
  </si>
  <si>
    <t>Niveau</t>
  </si>
  <si>
    <t>Composant</t>
  </si>
  <si>
    <t>Type</t>
  </si>
  <si>
    <t>Quantité (× multiplicateur, voir feuille Besoins)</t>
  </si>
  <si>
    <t>recette</t>
  </si>
  <si>
    <t xml:space="preserve">    ↳ Beurre doux 82% MG plaquette</t>
  </si>
  <si>
    <t>matiere</t>
  </si>
  <si>
    <t xml:space="preserve">    ↳ SAUMON congelé (entier) vidé sauvage 2-3kg Import</t>
  </si>
  <si>
    <t xml:space="preserve">    ↳ Filets calibrés colin lieu simple congélation</t>
  </si>
  <si>
    <t xml:space="preserve">    ↳ Crème fraîche épaisse 30% MG</t>
  </si>
  <si>
    <t xml:space="preserve">    ↳ OEUF (P) (conv.)</t>
  </si>
  <si>
    <t>conversion</t>
  </si>
  <si>
    <t xml:space="preserve">    ↳ Fumet de Poisson déshydraté (Knorr Professional)</t>
  </si>
  <si>
    <t xml:space="preserve">    ↳ PERSIL PLAT (KG) (conv.)</t>
  </si>
  <si>
    <t xml:space="preserve">    ↳ Ciboulette ciselée IQF</t>
  </si>
  <si>
    <t xml:space="preserve">    ↳ ANETH (KG) (conv.)</t>
  </si>
  <si>
    <t xml:space="preserve">    ↳ Coulis de tomate cuisinée</t>
  </si>
  <si>
    <t xml:space="preserve">    ↳ BASILIC (KG) (conv.)</t>
  </si>
  <si>
    <t xml:space="preserve">    ↳ Ail haché IQF</t>
  </si>
  <si>
    <t xml:space="preserve">    ↳ Sel fin de cuisine</t>
  </si>
  <si>
    <t xml:space="preserve">    ↳ Poivre noir moulu</t>
  </si>
  <si>
    <t xml:space="preserve">    ↳ Piment de Cayenne</t>
  </si>
  <si>
    <t>Fiche technique — TERRINE DE SAUMON AU COULIS DE TOMATE</t>
  </si>
  <si>
    <t>TERRINE DE SAUMON AU COULIS DE TOMATE  GRO_CDC_019</t>
  </si>
  <si>
    <t>1.</t>
  </si>
  <si>
    <t>2.</t>
  </si>
  <si>
    <t>3.</t>
  </si>
  <si>
    <t xml:space="preserve">    PERSIL PLAT (KG) (conv.)</t>
  </si>
  <si>
    <t xml:space="preserve">    ANETH (KG) (conv.)</t>
  </si>
  <si>
    <t xml:space="preserve">    BASILIC (KG) (conv.)</t>
  </si>
  <si>
    <t xml:space="preserve">    Sel fin de cuisine</t>
  </si>
  <si>
    <t xml:space="preserve">    Poivre noir moulu</t>
  </si>
  <si>
    <t xml:space="preserve">    OEUF (P) (conv.)</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</si>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</sst>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15</v>
      </c>
      <c r="E7" s="6">
        <f>D7*$B$2</f>
        <v>15</v>
      </c>
      <c r="F7" t="s">
        <v>3</v>
      </c>
      <c r="G7" s="9">
        <f>E7*0.27</f>
        <v>4.05</v>
      </c>
    </row>
    <row r="8">
      <c r="A8" t="s">
        <v>15</v>
      </c>
      <c r="B8" t="s">
        <v>16</v>
      </c>
      <c r="C8" t="s">
        <v>17</v>
      </c>
      <c r="D8" s="4">
        <v>2.8</v>
      </c>
      <c r="E8" s="6">
        <f>D8*$B$2</f>
        <v>2.8</v>
      </c>
      <c r="F8" t="s">
        <v>18</v>
      </c>
      <c r="G8" s="9">
        <f>E8*1.9</f>
        <v>5.32</v>
      </c>
    </row>
    <row r="9">
      <c r="A9" t="s">
        <v>19</v>
      </c>
      <c r="B9" t="s">
        <v>20</v>
      </c>
      <c r="C9" t="s">
        <v>21</v>
      </c>
      <c r="D9" s="4">
        <v>0.002</v>
      </c>
      <c r="E9" s="6">
        <f>D9*$B$2</f>
        <v>0.002</v>
      </c>
      <c r="F9" t="s">
        <v>18</v>
      </c>
      <c r="G9" s="9">
        <f>E9*9.8</f>
        <v>0.0196</v>
      </c>
    </row>
    <row r="10">
      <c r="A10" t="s">
        <v>22</v>
      </c>
      <c r="B10" t="s">
        <v>23</v>
      </c>
      <c r="C10" t="s">
        <v>21</v>
      </c>
      <c r="D10" s="4">
        <v>0.011</v>
      </c>
      <c r="E10" s="6">
        <f>D10*$B$2</f>
        <v>0.011</v>
      </c>
      <c r="F10" t="s">
        <v>18</v>
      </c>
      <c r="G10" s="9">
        <f>E10*12.5</f>
        <v>0.1375</v>
      </c>
    </row>
    <row r="11">
      <c r="A11" t="s">
        <v>24</v>
      </c>
      <c r="B11" t="s">
        <v>25</v>
      </c>
      <c r="C11" t="s">
        <v>26</v>
      </c>
      <c r="D11" s="4">
        <v>0.03</v>
      </c>
      <c r="E11" s="6">
        <f>D11*$B$2</f>
        <v>0.03</v>
      </c>
      <c r="F11" t="s">
        <v>18</v>
      </c>
      <c r="G11" s="9">
        <f>E11*0</f>
        <v>0</v>
      </c>
    </row>
    <row r="12">
      <c r="A12" t="s">
        <v>27</v>
      </c>
      <c r="B12" t="s">
        <v>28</v>
      </c>
      <c r="C12" t="s">
        <v>29</v>
      </c>
      <c r="D12" s="4">
        <v>0.12</v>
      </c>
      <c r="E12" s="6">
        <f>D12*$B$2</f>
        <v>0.12</v>
      </c>
      <c r="F12" t="s">
        <v>18</v>
      </c>
      <c r="G12" s="9">
        <f>E12*5.2</f>
        <v>0.624</v>
      </c>
    </row>
    <row r="13">
      <c r="A13" t="s">
        <v>30</v>
      </c>
      <c r="B13" t="s">
        <v>31</v>
      </c>
      <c r="C13" t="s">
        <v>32</v>
      </c>
      <c r="D13" s="4">
        <v>2.5</v>
      </c>
      <c r="E13" s="6">
        <f>D13*$B$2</f>
        <v>2.5</v>
      </c>
      <c r="F13" t="s">
        <v>18</v>
      </c>
      <c r="G13" s="9">
        <f>E13*3.1</f>
        <v>7.75</v>
      </c>
    </row>
    <row r="14">
      <c r="A14" t="s">
        <v>33</v>
      </c>
      <c r="B14" t="s">
        <v>34</v>
      </c>
      <c r="C14" t="s">
        <v>35</v>
      </c>
      <c r="D14" s="4">
        <v>0.75</v>
      </c>
      <c r="E14" s="6">
        <f>D14*$B$2</f>
        <v>0.75</v>
      </c>
      <c r="F14" t="s">
        <v>36</v>
      </c>
      <c r="G14" s="9">
        <f>E14*6</f>
        <v>4.5</v>
      </c>
    </row>
    <row r="15">
      <c r="A15" t="s">
        <v>37</v>
      </c>
      <c r="B15" t="s">
        <v>38</v>
      </c>
      <c r="C15" t="s">
        <v>35</v>
      </c>
      <c r="D15" s="4">
        <v>1.666667</v>
      </c>
      <c r="E15" s="6">
        <f>D15*$B$2</f>
        <v>1.666667</v>
      </c>
      <c r="F15" t="s">
        <v>36</v>
      </c>
      <c r="G15" s="9">
        <f>E15*4.999999</f>
        <v>8.333333</v>
      </c>
    </row>
    <row r="16">
      <c r="A16" t="s">
        <v>39</v>
      </c>
      <c r="B16" t="s">
        <v>40</v>
      </c>
      <c r="C16" t="s">
        <v>35</v>
      </c>
      <c r="D16" s="4">
        <v>1.5</v>
      </c>
      <c r="E16" s="6">
        <f>D16*$B$2</f>
        <v>1.5</v>
      </c>
      <c r="F16" t="s">
        <v>36</v>
      </c>
      <c r="G16" s="9">
        <f>E16*4.5</f>
        <v>6.75</v>
      </c>
    </row>
    <row r="17">
      <c r="A17" t="s">
        <v>41</v>
      </c>
      <c r="B17" t="s">
        <v>42</v>
      </c>
      <c r="C17" t="s">
        <v>43</v>
      </c>
      <c r="D17" s="4">
        <v>3.5</v>
      </c>
      <c r="E17" s="6">
        <f>D17*$B$2</f>
        <v>3.5</v>
      </c>
      <c r="F17" t="s">
        <v>18</v>
      </c>
      <c r="G17" s="9">
        <f>E17*8</f>
        <v>28</v>
      </c>
    </row>
    <row r="18">
      <c r="A18" t="s">
        <v>44</v>
      </c>
      <c r="B18" t="s">
        <v>45</v>
      </c>
      <c r="C18" t="s">
        <v>46</v>
      </c>
      <c r="D18" s="4">
        <v>0.051</v>
      </c>
      <c r="E18" s="6">
        <f>D18*$B$2</f>
        <v>0.051</v>
      </c>
      <c r="F18" t="s">
        <v>18</v>
      </c>
      <c r="G18" s="9">
        <f>E18*0.35</f>
        <v>0.01785</v>
      </c>
    </row>
    <row r="19">
      <c r="A19" t="s">
        <v>47</v>
      </c>
      <c r="B19" t="s">
        <v>48</v>
      </c>
      <c r="C19" t="s">
        <v>49</v>
      </c>
      <c r="D19" s="4">
        <v>0.05</v>
      </c>
      <c r="E19" s="6">
        <f>D19*$B$2</f>
        <v>0.05</v>
      </c>
      <c r="F19" t="s">
        <v>18</v>
      </c>
      <c r="G19" s="9">
        <f>E19*9.26</f>
        <v>0.463</v>
      </c>
    </row>
    <row r="20">
      <c r="A20" t="s">
        <v>50</v>
      </c>
      <c r="B20" t="s">
        <v>51</v>
      </c>
      <c r="C20" t="s">
        <v>49</v>
      </c>
      <c r="D20" s="4">
        <v>0.1</v>
      </c>
      <c r="E20" s="6">
        <f>D20*$B$2</f>
        <v>0.1</v>
      </c>
      <c r="F20" t="s">
        <v>18</v>
      </c>
      <c r="G20" s="9">
        <f>E20*11.34</f>
        <v>1.134</v>
      </c>
    </row>
    <row r="21">
      <c r="A21" t="s">
        <v>52</v>
      </c>
      <c r="B21" t="s">
        <v>53</v>
      </c>
      <c r="C21" t="s">
        <v>54</v>
      </c>
      <c r="D21" s="4">
        <v>2.5</v>
      </c>
      <c r="E21" s="6">
        <f>D21*$B$2</f>
        <v>2.5</v>
      </c>
      <c r="F21" t="s">
        <v>18</v>
      </c>
      <c r="G21" s="9">
        <f>E21*16.71</f>
        <v>41.775</v>
      </c>
    </row>
    <row r="22">
      <c r="A22"/>
      <c r="B22"/>
      <c r="C22"/>
      <c r="D22"/>
      <c r="E22"/>
      <c r="F22" t="s" s="10">
        <v>55</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Vérifier les D.L.C., peser les denrées, sélectionner le matériel nécessaire. Laver et désinfecter le matériel et le poste de travail en suivant les protocoles.</t>
        </is>
      </c>
      <c r="E2" t="s" s="12"/>
      <c r="F2"/>
    </row>
    <row r="3">
      <c r="A3" t="s">
        <v>62</v>
      </c>
      <c r="B3">
        <v>2</v>
      </c>
      <c r="C3"/>
      <c r="D3" t="inlineStr" s="12">
        <is>
          <t>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t>
        </is>
      </c>
      <c r="E3" t="s" s="12"/>
      <c r="F3"/>
    </row>
    <row r="4">
      <c r="A4" t="s">
        <v>62</v>
      </c>
      <c r="B4">
        <v>3</v>
      </c>
      <c r="C4"/>
      <c r="D4" t="inlineStr" s="12">
        <is>
          <t>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t>
        </is>
      </c>
      <c r="E4" t="s" s="12"/>
      <c r="F4"/>
    </row>
    <row r="5">
      <c r="A5" t="s">
        <v>62</v>
      </c>
      <c r="B5">
        <v>4</v>
      </c>
      <c r="C5"/>
      <c r="D5" t="inlineStr" s="12">
        <is>
          <t>Garnir les moules — Garnir les moules avec la farce de poisson. Dans la moitié du moule, au centre de la terrine et sur toute sa longueur, disposer une lanière de filet de saumon en décor. Compléter le garnissage de la terrine. Lisser la surface de la farce.</t>
        </is>
      </c>
      <c r="E5" t="s" s="12"/>
      <c r="F5"/>
    </row>
    <row r="6">
      <c r="A6" t="s">
        <v>62</v>
      </c>
      <c r="B6">
        <v>5</v>
      </c>
      <c r="C6"/>
      <c r="D6" t="inlineStr" s="12">
        <is>
          <t>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t>
        </is>
      </c>
      <c r="E6" t="s" s="12"/>
      <c r="F6"/>
    </row>
    <row r="7">
      <c r="A7" t="s">
        <v>62</v>
      </c>
      <c r="B7">
        <v>6</v>
      </c>
      <c r="C7"/>
      <c r="D7" t="s" s="12">
        <v>63</v>
      </c>
      <c r="E7" t="s" s="12"/>
      <c r="F7"/>
    </row>
    <row r="8">
      <c r="A8" t="s">
        <v>62</v>
      </c>
      <c r="B8">
        <v>7</v>
      </c>
      <c r="C8"/>
      <c r="D8" t="inlineStr" s="12">
        <is>
          <t>Dresser et servir — Trancher les terrines. Disposer une tranche de terrine de poisson par assiette. Napper le dessus de la terrine avec un peu de coulis de tomate. Décorer avec une feuille de persil plat.</t>
        </is>
      </c>
      <c r="E8" t="s" s="12"/>
      <c r="F8"/>
    </row>
    <row r="9">
      <c r="A9" t="s">
        <v>62</v>
      </c>
      <c r="B9">
        <v>8</v>
      </c>
      <c r="C9"/>
      <c r="D9" t="inlineStr" s="12">
        <is>
          <t>Suggestions — On peut disposer quelques moules, des morceaux de surimi, etc., dans la farce, lors du montage des terrines. On peut accompagner la terrine avec diverses sauces, exemple : sauce verte, andalouse, etc.</t>
        </is>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64</v>
      </c>
      <c r="B1" t="s" s="7">
        <v>65</v>
      </c>
      <c r="C1" t="s" s="7">
        <v>66</v>
      </c>
      <c r="D1" t="s" s="7">
        <v>67</v>
      </c>
      <c r="E1" t="s" s="7">
        <v>10</v>
      </c>
    </row>
    <row r="2">
      <c r="A2">
        <v>0</v>
      </c>
      <c r="B2" t="s">
        <v>62</v>
      </c>
      <c r="C2" t="s">
        <v>68</v>
      </c>
      <c r="D2" s="6">
        <f>'Besoins'!$B$2*100</f>
        <v>100</v>
      </c>
      <c r="E2" t="s">
        <v>3</v>
      </c>
    </row>
    <row r="3">
      <c r="A3">
        <v>1</v>
      </c>
      <c r="B3" t="s">
        <v>69</v>
      </c>
      <c r="C3" t="s">
        <v>70</v>
      </c>
      <c r="D3" s="6">
        <f>'Besoins'!$B$2*0.12</f>
        <v>0.12</v>
      </c>
      <c r="E3" t="s">
        <v>18</v>
      </c>
    </row>
    <row r="4">
      <c r="A4">
        <v>1</v>
      </c>
      <c r="B4" t="s">
        <v>71</v>
      </c>
      <c r="C4" t="s">
        <v>70</v>
      </c>
      <c r="D4" s="6">
        <f>'Besoins'!$B$2*3.5</f>
        <v>3.5</v>
      </c>
      <c r="E4" t="s">
        <v>18</v>
      </c>
    </row>
    <row r="5">
      <c r="A5">
        <v>1</v>
      </c>
      <c r="B5" t="s">
        <v>72</v>
      </c>
      <c r="C5" t="s">
        <v>70</v>
      </c>
      <c r="D5" s="6">
        <f>'Besoins'!$B$2*2.5</f>
        <v>2.5</v>
      </c>
      <c r="E5" t="s">
        <v>18</v>
      </c>
    </row>
    <row r="6">
      <c r="A6">
        <v>1</v>
      </c>
      <c r="B6" t="s">
        <v>73</v>
      </c>
      <c r="C6" t="s">
        <v>70</v>
      </c>
      <c r="D6" s="6">
        <f>'Besoins'!$B$2*2.5</f>
        <v>2.5</v>
      </c>
      <c r="E6" t="s">
        <v>18</v>
      </c>
    </row>
    <row r="7">
      <c r="A7">
        <v>1</v>
      </c>
      <c r="B7" t="s">
        <v>74</v>
      </c>
      <c r="C7" t="s">
        <v>75</v>
      </c>
      <c r="D7" s="6">
        <f>'Besoins'!$B$2*15</f>
        <v>15</v>
      </c>
      <c r="E7" t="s">
        <v>3</v>
      </c>
    </row>
    <row r="8">
      <c r="A8">
        <v>1</v>
      </c>
      <c r="B8" t="s">
        <v>76</v>
      </c>
      <c r="C8" t="s">
        <v>70</v>
      </c>
      <c r="D8" s="6">
        <f>'Besoins'!$B$2*0.03</f>
        <v>0.03</v>
      </c>
      <c r="E8" t="s">
        <v>18</v>
      </c>
    </row>
    <row r="9">
      <c r="A9">
        <v>1</v>
      </c>
      <c r="B9" t="s">
        <v>77</v>
      </c>
      <c r="C9" t="s">
        <v>75</v>
      </c>
      <c r="D9" s="6">
        <f>'Besoins'!$B$2*0.15</f>
        <v>0.15</v>
      </c>
      <c r="E9" t="s">
        <v>18</v>
      </c>
    </row>
    <row r="10">
      <c r="A10">
        <v>1</v>
      </c>
      <c r="B10" t="s">
        <v>78</v>
      </c>
      <c r="C10" t="s">
        <v>70</v>
      </c>
      <c r="D10" s="6">
        <f>'Besoins'!$B$2*0.1</f>
        <v>0.1</v>
      </c>
      <c r="E10" t="s">
        <v>18</v>
      </c>
    </row>
    <row r="11">
      <c r="A11">
        <v>1</v>
      </c>
      <c r="B11" t="s">
        <v>79</v>
      </c>
      <c r="C11" t="s">
        <v>75</v>
      </c>
      <c r="D11" s="6">
        <f>'Besoins'!$B$2*0.075</f>
        <v>0.075</v>
      </c>
      <c r="E11" t="s">
        <v>18</v>
      </c>
    </row>
    <row r="12">
      <c r="A12">
        <v>1</v>
      </c>
      <c r="B12" t="s">
        <v>80</v>
      </c>
      <c r="C12" t="s">
        <v>70</v>
      </c>
      <c r="D12" s="6">
        <f>'Besoins'!$B$2*2.8</f>
        <v>2.8</v>
      </c>
      <c r="E12" t="s">
        <v>18</v>
      </c>
    </row>
    <row r="13">
      <c r="A13">
        <v>1</v>
      </c>
      <c r="B13" t="s">
        <v>81</v>
      </c>
      <c r="C13" t="s">
        <v>75</v>
      </c>
      <c r="D13" s="6">
        <f>'Besoins'!$B$2*0.05</f>
        <v>0.05</v>
      </c>
      <c r="E13" t="s">
        <v>18</v>
      </c>
    </row>
    <row r="14">
      <c r="A14">
        <v>1</v>
      </c>
      <c r="B14" t="s">
        <v>82</v>
      </c>
      <c r="C14" t="s">
        <v>70</v>
      </c>
      <c r="D14" s="6">
        <f>'Besoins'!$B$2*0.05</f>
        <v>0.05</v>
      </c>
      <c r="E14" t="s">
        <v>18</v>
      </c>
    </row>
    <row r="15">
      <c r="A15">
        <v>1</v>
      </c>
      <c r="B15" t="s">
        <v>83</v>
      </c>
      <c r="C15" t="s">
        <v>70</v>
      </c>
      <c r="D15" s="6">
        <f>'Besoins'!$B$2*0.045</f>
        <v>0.045</v>
      </c>
      <c r="E15" t="s">
        <v>18</v>
      </c>
    </row>
    <row r="16">
      <c r="A16">
        <v>1</v>
      </c>
      <c r="B16" t="s">
        <v>84</v>
      </c>
      <c r="C16" t="s">
        <v>70</v>
      </c>
      <c r="D16" s="6">
        <f>'Besoins'!$B$2*0.008</f>
        <v>0.008</v>
      </c>
      <c r="E16" t="s">
        <v>18</v>
      </c>
    </row>
    <row r="17">
      <c r="A17">
        <v>1</v>
      </c>
      <c r="B17" t="s">
        <v>85</v>
      </c>
      <c r="C17" t="s">
        <v>70</v>
      </c>
      <c r="D17" s="6">
        <f>'Besoins'!$B$2*0.002</f>
        <v>0.002</v>
      </c>
      <c r="E17" t="s">
        <v>18</v>
      </c>
    </row>
    <row r="18">
      <c r="A18">
        <v>1</v>
      </c>
      <c r="B18" t="s">
        <v>83</v>
      </c>
      <c r="C18" t="s">
        <v>70</v>
      </c>
      <c r="D18" s="6">
        <f>'Besoins'!$B$2*0.006</f>
        <v>0.006</v>
      </c>
      <c r="E18" t="s">
        <v>18</v>
      </c>
    </row>
    <row r="19">
      <c r="A19">
        <v>1</v>
      </c>
      <c r="B19" t="s">
        <v>84</v>
      </c>
      <c r="C19" t="s">
        <v>70</v>
      </c>
      <c r="D19" s="6">
        <f>'Besoins'!$B$2*0.003</f>
        <v>0.003</v>
      </c>
      <c r="E19"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86</v>
      </c>
      <c r="B1"/>
      <c r="C1"/>
      <c r="D1"/>
    </row>
    <row r="2">
      <c r="A2" t="str" s="13">
        <f>"GRO_CDC_019 · GRO.ENT.FR · référence : "&amp;Besoins!B3&amp;" "&amp;Besoins!C3&amp;" · multiplicateur réglable sur la feuille ""Besoins"""</f>
        <v>GRO_CDC_019 · GRO.ENT.FR · référence : 100 pc · multiplicateur réglable sur la feuille </v>
      </c>
      <c r="B2"/>
      <c r="C2"/>
      <c r="D2"/>
    </row>
    <row r="3">
      <c r="A3"/>
      <c r="B3"/>
      <c r="C3"/>
      <c r="D3"/>
    </row>
    <row r="4">
      <c r="A4" t="s" s="14">
        <v>87</v>
      </c>
      <c r="B4"/>
      <c r="C4"/>
      <c r="D4"/>
    </row>
    <row r="5">
      <c r="A5" t="s" s="15">
        <v>88</v>
      </c>
      <c r="B5" t="str" s="12">
        <f>Procedure!D2</f>
        <v>Mise en place du poste de travail — Vérifier les D.L.C., peser les denrées, sélectionner le matériel nécessaire. Laver et désinfecter le matériel et le poste de travail en suivant les protocoles.</v>
      </c>
      <c r="C5"/>
      <c r="D5"/>
    </row>
    <row r="6">
      <c r="A6" t="s" s="15">
        <v>89</v>
      </c>
      <c r="B6" t="str" s="12">
        <f>Procedure!D3</f>
        <v>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v>
      </c>
      <c r="C6"/>
      <c r="D6"/>
    </row>
    <row r="7">
      <c r="A7"/>
      <c r="B7" t="str">
        <f>Besoins!B12</f>
        <v>Beurre doux 82% MG plaquette</v>
      </c>
      <c r="C7" s="6">
        <f>Besoins!E12</f>
        <v>0.12</v>
      </c>
      <c r="D7" t="str">
        <f>Besoins!F12</f>
        <v>kg</v>
      </c>
    </row>
    <row r="8">
      <c r="A8"/>
      <c r="B8" t="str">
        <f>Besoins!B8</f>
        <v>Coulis de tomate cuisinée</v>
      </c>
      <c r="C8" s="6">
        <f>Besoins!E8</f>
        <v>2.8</v>
      </c>
      <c r="D8" t="str">
        <f>Besoins!F8</f>
        <v>kg</v>
      </c>
    </row>
    <row r="9">
      <c r="A9" t="s" s="15">
        <v>90</v>
      </c>
      <c r="B9" t="str" s="12">
        <f>Procedure!D4</f>
        <v>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v>
      </c>
      <c r="C9"/>
      <c r="D9"/>
    </row>
    <row r="10">
      <c r="A10"/>
      <c r="B10" t="str">
        <f>Besoins!B12</f>
        <v>Beurre doux 82% MG plaquette</v>
      </c>
      <c r="C10" s="6">
        <f>Besoins!E12</f>
        <v>0.12</v>
      </c>
      <c r="D10" t="str">
        <f>Besoins!F12</f>
        <v>kg</v>
      </c>
    </row>
    <row r="11">
      <c r="A11"/>
      <c r="B11" t="str">
        <f>Besoins!B17</f>
        <v>SAUMON congelé (entier) vidé sauvage 2-3kg Import</v>
      </c>
      <c r="C11" s="6">
        <f>Besoins!E17</f>
        <v>3.5</v>
      </c>
      <c r="D11" t="str">
        <f>Besoins!F17</f>
        <v>kg</v>
      </c>
    </row>
    <row r="12">
      <c r="A12"/>
      <c r="B12" t="str">
        <f>Besoins!B21</f>
        <v>Filets calibrés colin lieu simple congélation</v>
      </c>
      <c r="C12" s="6">
        <f>Besoins!E21</f>
        <v>2.5</v>
      </c>
      <c r="D12" t="str">
        <f>Besoins!F21</f>
        <v>kg</v>
      </c>
    </row>
    <row r="13">
      <c r="A13"/>
      <c r="B13" t="str">
        <f>Besoins!B13</f>
        <v>Crème fraîche épaisse 30% MG</v>
      </c>
      <c r="C13" s="6">
        <f>Besoins!E13</f>
        <v>2.5</v>
      </c>
      <c r="D13" t="str">
        <f>Besoins!F13</f>
        <v>kg</v>
      </c>
    </row>
    <row r="14">
      <c r="A14"/>
      <c r="B14" t="str">
        <f>Besoins!B11</f>
        <v>Fumet de Poisson déshydraté (Knorr Professional)</v>
      </c>
      <c r="C14" s="6">
        <f>Besoins!E11</f>
        <v>0.03</v>
      </c>
      <c r="D14" t="str">
        <f>Besoins!F11</f>
        <v>kg</v>
      </c>
    </row>
    <row r="15">
      <c r="A15"/>
      <c r="B15" t="s">
        <v>91</v>
      </c>
      <c r="C15" s="6">
        <f>'Besoins'!$B$2*0.15</f>
        <v>0.15</v>
      </c>
      <c r="D15" t="s">
        <v>18</v>
      </c>
    </row>
    <row r="16">
      <c r="A16"/>
      <c r="B16" t="str">
        <f>Besoins!B20</f>
        <v>Ciboulette ciselée IQF</v>
      </c>
      <c r="C16" s="6">
        <f>Besoins!E20</f>
        <v>0.1</v>
      </c>
      <c r="D16" t="str">
        <f>Besoins!F20</f>
        <v>kg</v>
      </c>
    </row>
    <row r="17">
      <c r="A17"/>
      <c r="B17" t="s">
        <v>92</v>
      </c>
      <c r="C17" s="6">
        <f>'Besoins'!$B$2*0.075</f>
        <v>0.075</v>
      </c>
      <c r="D17" t="s">
        <v>18</v>
      </c>
    </row>
    <row r="18">
      <c r="A18"/>
      <c r="B18" t="str">
        <f>Besoins!B8</f>
        <v>Coulis de tomate cuisinée</v>
      </c>
      <c r="C18" s="6">
        <f>Besoins!E8</f>
        <v>2.8</v>
      </c>
      <c r="D18" t="str">
        <f>Besoins!F8</f>
        <v>kg</v>
      </c>
    </row>
    <row r="19">
      <c r="A19"/>
      <c r="B19" t="s">
        <v>93</v>
      </c>
      <c r="C19" s="6">
        <f>'Besoins'!$B$2*0.05</f>
        <v>0.05</v>
      </c>
      <c r="D19" t="s">
        <v>18</v>
      </c>
    </row>
    <row r="20">
      <c r="A20"/>
      <c r="B20" t="str">
        <f>Besoins!B19</f>
        <v>Ail haché IQF</v>
      </c>
      <c r="C20" s="6">
        <f>Besoins!E19</f>
        <v>0.05</v>
      </c>
      <c r="D20" t="str">
        <f>Besoins!F19</f>
        <v>kg</v>
      </c>
    </row>
    <row r="21">
      <c r="A21"/>
      <c r="B21" t="s">
        <v>94</v>
      </c>
      <c r="C21" s="6">
        <f>'Besoins'!$B$2*0.045</f>
        <v>0.045</v>
      </c>
      <c r="D21" t="s">
        <v>18</v>
      </c>
    </row>
    <row r="22">
      <c r="A22"/>
      <c r="B22" t="s">
        <v>95</v>
      </c>
      <c r="C22" s="6">
        <f>'Besoins'!$B$2*0.008</f>
        <v>0.008</v>
      </c>
      <c r="D22" t="s">
        <v>18</v>
      </c>
    </row>
    <row r="23">
      <c r="A23"/>
      <c r="B23" t="str">
        <f>Besoins!B9</f>
        <v>Piment de Cayenne</v>
      </c>
      <c r="C23" s="6">
        <f>Besoins!E9</f>
        <v>0.002</v>
      </c>
      <c r="D23" t="str">
        <f>Besoins!F9</f>
        <v>kg</v>
      </c>
    </row>
    <row r="24">
      <c r="A24"/>
      <c r="B24" t="s">
        <v>94</v>
      </c>
      <c r="C24" s="6">
        <f>'Besoins'!$B$2*0.006</f>
        <v>0.006</v>
      </c>
      <c r="D24" t="s">
        <v>18</v>
      </c>
    </row>
    <row r="25">
      <c r="A25"/>
      <c r="B25" t="s">
        <v>95</v>
      </c>
      <c r="C25" s="6">
        <f>'Besoins'!$B$2*0.003</f>
        <v>0.003</v>
      </c>
      <c r="D25" t="s">
        <v>18</v>
      </c>
    </row>
    <row r="26">
      <c r="A26"/>
      <c r="B26" t="s">
        <v>96</v>
      </c>
      <c r="C26" s="6">
        <f>'Besoins'!$B$2*15</f>
        <v>15</v>
      </c>
      <c r="D26" t="s">
        <v>3</v>
      </c>
    </row>
    <row r="27">
      <c r="A27" t="s" s="15">
        <v>97</v>
      </c>
      <c r="B27" t="str" s="12">
        <f>Procedure!D5</f>
        <v>Garnir les moules — Garnir les moules avec la farce de poisson. Dans la moitié du moule, au centre de la terrine et sur toute sa longueur, disposer une lanière de filet de saumon en décor. Compléter le garnissage de la terrine. Lisser la surface de la farce.</v>
      </c>
      <c r="C27"/>
      <c r="D27"/>
    </row>
    <row r="28">
      <c r="A28" t="s" s="15">
        <v>98</v>
      </c>
      <c r="B28" t="str" s="12">
        <f>Procedure!D6</f>
        <v>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v>
      </c>
      <c r="C28"/>
      <c r="D28"/>
    </row>
    <row r="29">
      <c r="A29" t="s" s="15">
        <v>99</v>
      </c>
      <c r="B29" t="str" s="12">
        <f>Procedure!D7</f>
        <v>Assaisonner le coulis de tomate — Dans une calotte, mixer le coulis de tomate, l'ail haché, le basilic, le sel fin et le poivre. Réserver au froid.</v>
      </c>
      <c r="C29"/>
      <c r="D29"/>
    </row>
    <row r="30">
      <c r="A30"/>
      <c r="B30" t="s">
        <v>93</v>
      </c>
      <c r="C30" s="6">
        <f>'Besoins'!$B$2*0.05</f>
        <v>0.05</v>
      </c>
      <c r="D30" t="s">
        <v>18</v>
      </c>
    </row>
    <row r="31">
      <c r="A31"/>
      <c r="B31" t="str">
        <f>Besoins!B8</f>
        <v>Coulis de tomate cuisinée</v>
      </c>
      <c r="C31" s="6">
        <f>Besoins!E8</f>
        <v>2.8</v>
      </c>
      <c r="D31" t="str">
        <f>Besoins!F8</f>
        <v>kg</v>
      </c>
    </row>
    <row r="32">
      <c r="A32"/>
      <c r="B32" t="str">
        <f>Besoins!B19</f>
        <v>Ail haché IQF</v>
      </c>
      <c r="C32" s="6">
        <f>Besoins!E19</f>
        <v>0.05</v>
      </c>
      <c r="D32" t="str">
        <f>Besoins!F19</f>
        <v>kg</v>
      </c>
    </row>
    <row r="33">
      <c r="A33" t="s" s="15">
        <v>100</v>
      </c>
      <c r="B33" t="str" s="12">
        <f>Procedure!D8</f>
        <v>Dresser et servir — Trancher les terrines. Disposer une tranche de terrine de poisson par assiette. Napper le dessus de la terrine avec un peu de coulis de tomate. Décorer avec une feuille de persil plat.</v>
      </c>
      <c r="C33"/>
      <c r="D33"/>
    </row>
    <row r="34">
      <c r="A34" t="s" s="15">
        <v>101</v>
      </c>
      <c r="B34" t="str" s="12">
        <f>Procedure!D9</f>
        <v>Suggestions — On peut disposer quelques moules, des morceaux de surimi, etc., dans la farce, lors du montage des terrines. On peut accompagner la terrine avec diverses sauces, exemple : sauce verte, andalouse, etc.</v>
      </c>
      <c r="C34"/>
      <c r="D34"/>
    </row>
    <row r="35">
      <c r="A35"/>
      <c r="B35"/>
      <c r="C35"/>
      <c r="D35"/>
    </row>
    <row r="36">
      <c r="A36" t="s" s="16">
        <v>102</v>
      </c>
      <c r="B36"/>
      <c r="C36"/>
      <c r="D36"/>
    </row>
  </sheetData>
  <sheetProtection sheet="1" formatRows="0" formatColumns="0"/>
  <mergeCells count="12">
    <mergeCell ref="A1:D1"/>
    <mergeCell ref="A2:D2"/>
    <mergeCell ref="A4:D4"/>
    <mergeCell ref="B5:D5"/>
    <mergeCell ref="B6:D6"/>
    <mergeCell ref="B9:D9"/>
    <mergeCell ref="B27:D27"/>
    <mergeCell ref="B28:D28"/>
    <mergeCell ref="B29:D29"/>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2026-09-15T22:22:02Z</dcterms:created>
  <dc:title>TERRINE DE SAUMON AU COULIS DE </dc:title>
  <dc:subject/>
  <dc:creator>CUIS.web</dc:creator>
  <cp:lastModifiedBy/>
  <cp:keywords/>
  <dc:description>Export automatique — moteur récursif d'origine : Bernard Vandendaele</dc:description>
  <cp:category/>
  <dc:language>en-US</dc:language>
  <dcterms:modified xsi:type="dcterms:W3CDTF">2026-09-15T22:22:02Z</dcterms:modified>
  <cp:revision>1</cp:revision>
</cp:coreProperties>
</file>