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<sst xmlns="http://schemas.openxmlformats.org/spreadsheetml/2006/main" count="77" uniqueCount="77">
  <si>
    <t>Besoins matière</t>
  </si>
  <si>
    <t>Multiplicateur souhaité</t>
  </si>
  <si>
    <t>Quantité de référence</t>
  </si>
  <si>
    <t>pc</t>
  </si>
  <si>
    <t>Quantité obtenue</t>
  </si>
  <si>
    <t>Code</t>
  </si>
  <si>
    <t>Matière première</t>
  </si>
  <si>
    <t>Classe</t>
  </si>
  <si>
    <t>Base (×1, modifiable)</t>
  </si>
  <si>
    <t>Quantité</t>
  </si>
  <si>
    <t>Unité</t>
  </si>
  <si>
    <t>Coût</t>
  </si>
  <si>
    <t>EPI-PAPRIKA</t>
  </si>
  <si>
    <t>Paprika en poudre</t>
  </si>
  <si>
    <t>Épices en poudre et graines</t>
  </si>
  <si>
    <t>kg</t>
  </si>
  <si>
    <t>EPI-PIMENT-CAYE</t>
  </si>
  <si>
    <t>Piment de Cayenne</t>
  </si>
  <si>
    <t>EPI-POIVRE-BLAN</t>
  </si>
  <si>
    <t>Poivre blanc moulu</t>
  </si>
  <si>
    <t>RNM57224437</t>
  </si>
  <si>
    <t>FROMAGE BLANC nature battu 20% MG seau 5 kg</t>
  </si>
  <si>
    <t>Produits laitiers et œufs</t>
  </si>
  <si>
    <t>BEU-DOUX</t>
  </si>
  <si>
    <t>Beurre doux 82% MG plaquette</t>
  </si>
  <si>
    <t>Beurres et margarines</t>
  </si>
  <si>
    <t>RNM1900160</t>
  </si>
  <si>
    <t>ANETH France botte</t>
  </si>
  <si>
    <t>Légumes</t>
  </si>
  <si>
    <t>bte</t>
  </si>
  <si>
    <t>RNM1950160</t>
  </si>
  <si>
    <t>MENTHE France botte</t>
  </si>
  <si>
    <t>RNM6520160</t>
  </si>
  <si>
    <t>PERSIL simple France botte</t>
  </si>
  <si>
    <t>SEL-FIN</t>
  </si>
  <si>
    <t>Sel fin de cuisine</t>
  </si>
  <si>
    <t>Sels et condiments de base</t>
  </si>
  <si>
    <t>RNMS00812</t>
  </si>
  <si>
    <t>Ail haché IQF</t>
  </si>
  <si>
    <t>Légumes surgelés</t>
  </si>
  <si>
    <t>Total</t>
  </si>
  <si>
    <t>Recette</t>
  </si>
  <si>
    <t>#</t>
  </si>
  <si>
    <t>Verbe</t>
  </si>
  <si>
    <t>Étape</t>
  </si>
  <si>
    <t>Précision technique</t>
  </si>
  <si>
    <t>Durée</t>
  </si>
  <si>
    <t>FROMAGE FRAIS AUX HERBES</t>
  </si>
  <si>
    <t>Dresser — Servir très frais, saupoudré d'une pincée de paprika et décoré de feuilles de persil plat.</t>
  </si>
  <si>
    <t>Niveau</t>
  </si>
  <si>
    <t>Composant</t>
  </si>
  <si>
    <t>Type</t>
  </si>
  <si>
    <t>Quantité (× multiplicateur, voir feuille Besoins)</t>
  </si>
  <si>
    <t>recette</t>
  </si>
  <si>
    <t xml:space="preserve">    ↳ FROMAGE BLANC nature battu 20% MG seau 5 kg</t>
  </si>
  <si>
    <t>matiere</t>
  </si>
  <si>
    <t xml:space="preserve">    ↳ Beurre doux 82% MG plaquette</t>
  </si>
  <si>
    <t xml:space="preserve">    ↳ Ail haché IQF</t>
  </si>
  <si>
    <t xml:space="preserve">    ↳ MENTHE (KG) (conv.)</t>
  </si>
  <si>
    <t>conversion</t>
  </si>
  <si>
    <t xml:space="preserve">    ↳ ANETH (KG) (conv.)</t>
  </si>
  <si>
    <t xml:space="preserve">    ↳ PERSIL PLAT (KG) (conv.)</t>
  </si>
  <si>
    <t xml:space="preserve">    ↳ Paprika en poudre</t>
  </si>
  <si>
    <t xml:space="preserve">    ↳ Sel fin de cuisine</t>
  </si>
  <si>
    <t xml:space="preserve">    ↳ Poivre blanc moulu</t>
  </si>
  <si>
    <t xml:space="preserve">    ↳ Piment de Cayenne</t>
  </si>
  <si>
    <t>Fiche technique — FROMAGE FRAIS AUX HERBES</t>
  </si>
  <si>
    <t>FROMAGE FRAIS AUX HERBES  GRO_CDC_004</t>
  </si>
  <si>
    <t>1.</t>
  </si>
  <si>
    <t>2.</t>
  </si>
  <si>
    <t>3.</t>
  </si>
  <si>
    <t xml:space="preserve">    MENTHE (KG) (conv.)</t>
  </si>
  <si>
    <t xml:space="preserve">    ANETH (KG) (conv.)</t>
  </si>
  <si>
    <t xml:space="preserve">    PERSIL PLAT (KG) (conv.)</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</si>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</sst>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0.04</v>
      </c>
      <c r="E7" s="6">
        <f>D7*$B$2</f>
        <v>0.04</v>
      </c>
      <c r="F7" t="s">
        <v>15</v>
      </c>
      <c r="G7" s="8">
        <f>E7*9.5</f>
        <v>0.38</v>
      </c>
    </row>
    <row r="8">
      <c r="A8" t="s">
        <v>16</v>
      </c>
      <c r="B8" t="s">
        <v>17</v>
      </c>
      <c r="C8" t="s">
        <v>14</v>
      </c>
      <c r="D8" s="4">
        <v>0.003</v>
      </c>
      <c r="E8" s="6">
        <f>D8*$B$2</f>
        <v>0.003</v>
      </c>
      <c r="F8" t="s">
        <v>15</v>
      </c>
      <c r="G8" s="8">
        <f>E8*9.8</f>
        <v>0.0294</v>
      </c>
    </row>
    <row r="9">
      <c r="A9" t="s">
        <v>18</v>
      </c>
      <c r="B9" t="s">
        <v>19</v>
      </c>
      <c r="C9" t="s">
        <v>14</v>
      </c>
      <c r="D9" s="4">
        <v>0.015</v>
      </c>
      <c r="E9" s="6">
        <f>D9*$B$2</f>
        <v>0.015</v>
      </c>
      <c r="F9" t="s">
        <v>15</v>
      </c>
      <c r="G9" s="8">
        <f>E9*14.8</f>
        <v>0.222</v>
      </c>
    </row>
    <row r="10">
      <c r="A10" t="s">
        <v>20</v>
      </c>
      <c r="B10" t="s">
        <v>21</v>
      </c>
      <c r="C10" t="s">
        <v>22</v>
      </c>
      <c r="D10" s="4">
        <v>7</v>
      </c>
      <c r="E10" s="6">
        <f>D10*$B$2</f>
        <v>7</v>
      </c>
      <c r="F10" t="s">
        <v>15</v>
      </c>
      <c r="G10" s="8">
        <f>E10*3.38</f>
        <v>23.66</v>
      </c>
    </row>
    <row r="11">
      <c r="A11" t="s">
        <v>23</v>
      </c>
      <c r="B11" t="s">
        <v>24</v>
      </c>
      <c r="C11" t="s">
        <v>25</v>
      </c>
      <c r="D11" s="4">
        <v>0.5</v>
      </c>
      <c r="E11" s="6">
        <f>D11*$B$2</f>
        <v>0.5</v>
      </c>
      <c r="F11" t="s">
        <v>15</v>
      </c>
      <c r="G11" s="8">
        <f>E11*5.2</f>
        <v>2.6</v>
      </c>
    </row>
    <row r="12">
      <c r="A12" t="s">
        <v>26</v>
      </c>
      <c r="B12" t="s">
        <v>27</v>
      </c>
      <c r="C12" t="s">
        <v>28</v>
      </c>
      <c r="D12" s="4">
        <v>0.25</v>
      </c>
      <c r="E12" s="6">
        <f>D12*$B$2</f>
        <v>0.25</v>
      </c>
      <c r="F12" t="s">
        <v>29</v>
      </c>
      <c r="G12" s="8">
        <f>E12*6</f>
        <v>1.5</v>
      </c>
    </row>
    <row r="13">
      <c r="A13" t="s">
        <v>30</v>
      </c>
      <c r="B13" t="s">
        <v>31</v>
      </c>
      <c r="C13" t="s">
        <v>28</v>
      </c>
      <c r="D13" s="4">
        <v>4.333333</v>
      </c>
      <c r="E13" s="6">
        <f>D13*$B$2</f>
        <v>4.333333</v>
      </c>
      <c r="F13" t="s">
        <v>29</v>
      </c>
      <c r="G13" s="8">
        <f>E13*4.0000003077</f>
        <v>17.333333</v>
      </c>
    </row>
    <row r="14">
      <c r="A14" t="s">
        <v>32</v>
      </c>
      <c r="B14" t="s">
        <v>33</v>
      </c>
      <c r="C14" t="s">
        <v>28</v>
      </c>
      <c r="D14" s="4">
        <v>0.5</v>
      </c>
      <c r="E14" s="6">
        <f>D14*$B$2</f>
        <v>0.5</v>
      </c>
      <c r="F14" t="s">
        <v>29</v>
      </c>
      <c r="G14" s="8">
        <f>E14*4.5</f>
        <v>2.25</v>
      </c>
    </row>
    <row r="15">
      <c r="A15" t="s">
        <v>34</v>
      </c>
      <c r="B15" t="s">
        <v>35</v>
      </c>
      <c r="C15" t="s">
        <v>36</v>
      </c>
      <c r="D15" s="4">
        <v>0.05</v>
      </c>
      <c r="E15" s="6">
        <f>D15*$B$2</f>
        <v>0.05</v>
      </c>
      <c r="F15" t="s">
        <v>15</v>
      </c>
      <c r="G15" s="8">
        <f>E15*0.35</f>
        <v>0.0175</v>
      </c>
    </row>
    <row r="16">
      <c r="A16" t="s">
        <v>37</v>
      </c>
      <c r="B16" t="s">
        <v>38</v>
      </c>
      <c r="C16" t="s">
        <v>39</v>
      </c>
      <c r="D16" s="4">
        <v>0.15</v>
      </c>
      <c r="E16" s="6">
        <f>D16*$B$2</f>
        <v>0.15</v>
      </c>
      <c r="F16" t="s">
        <v>15</v>
      </c>
      <c r="G16" s="8">
        <f>E16*9.26</f>
        <v>1.389</v>
      </c>
    </row>
    <row r="17">
      <c r="A17"/>
      <c r="B17"/>
      <c r="C17"/>
      <c r="D17"/>
      <c r="E17"/>
      <c r="F17" t="s" s="9">
        <v>40</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c r="D2" t="inlineStr" s="11">
        <is>
          <t>Mise en place du poste de travail — Vérifier les D.L.C., peser les denrées, sélectionner le matériel. Désinfecter le matériel et le poste de travail suivant les protocoles.</t>
        </is>
      </c>
      <c r="E2" t="s" s="11"/>
      <c r="F2"/>
    </row>
    <row r="3">
      <c r="A3" t="s">
        <v>47</v>
      </c>
      <c r="B3">
        <v>2</v>
      </c>
      <c r="C3"/>
      <c r="D3" t="inlineStr" s="11">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E3" t="s" s="11"/>
      <c r="F3"/>
    </row>
    <row r="4">
      <c r="A4" t="s">
        <v>47</v>
      </c>
      <c r="B4">
        <v>3</v>
      </c>
      <c r="C4"/>
      <c r="D4" t="inlineStr" s="11">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E4" t="s" s="11"/>
      <c r="F4"/>
    </row>
    <row r="5">
      <c r="A5" t="s">
        <v>47</v>
      </c>
      <c r="B5">
        <v>4</v>
      </c>
      <c r="C5"/>
      <c r="D5" t="s" s="11">
        <v>48</v>
      </c>
      <c r="E5" t="s" s="11"/>
      <c r="F5"/>
    </row>
    <row r="6">
      <c r="A6" t="s">
        <v>47</v>
      </c>
      <c r="B6">
        <v>5</v>
      </c>
      <c r="C6"/>
      <c r="D6" t="inlineStr" s="11">
        <is>
          <t>Commentaires — Ce hors-d'œuvre se sert toujours en accompagnement d'autres hors-d'œuvre. Ce hors-d'œuvre est un des composants des hors-d'œuvre grecs, arméniens, de la cuisine orientale et méditerranéenne.</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47</v>
      </c>
      <c r="C2" t="s">
        <v>53</v>
      </c>
      <c r="D2" s="6">
        <f>'Besoins'!$B$2*100</f>
        <v>100</v>
      </c>
      <c r="E2" t="s">
        <v>3</v>
      </c>
    </row>
    <row r="3">
      <c r="A3">
        <v>1</v>
      </c>
      <c r="B3" t="s">
        <v>54</v>
      </c>
      <c r="C3" t="s">
        <v>55</v>
      </c>
      <c r="D3" s="6">
        <f>'Besoins'!$B$2*7</f>
        <v>7</v>
      </c>
      <c r="E3" t="s">
        <v>15</v>
      </c>
    </row>
    <row r="4">
      <c r="A4">
        <v>1</v>
      </c>
      <c r="B4" t="s">
        <v>56</v>
      </c>
      <c r="C4" t="s">
        <v>55</v>
      </c>
      <c r="D4" s="6">
        <f>'Besoins'!$B$2*0.5</f>
        <v>0.5</v>
      </c>
      <c r="E4" t="s">
        <v>15</v>
      </c>
    </row>
    <row r="5">
      <c r="A5">
        <v>1</v>
      </c>
      <c r="B5" t="s">
        <v>57</v>
      </c>
      <c r="C5" t="s">
        <v>55</v>
      </c>
      <c r="D5" s="6">
        <f>'Besoins'!$B$2*0.15</f>
        <v>0.15</v>
      </c>
      <c r="E5" t="s">
        <v>15</v>
      </c>
    </row>
    <row r="6">
      <c r="A6">
        <v>1</v>
      </c>
      <c r="B6" t="s">
        <v>58</v>
      </c>
      <c r="C6" t="s">
        <v>59</v>
      </c>
      <c r="D6" s="6">
        <f>'Besoins'!$B$2*0.13</f>
        <v>0.13</v>
      </c>
      <c r="E6" t="s">
        <v>15</v>
      </c>
    </row>
    <row r="7">
      <c r="A7">
        <v>1</v>
      </c>
      <c r="B7" t="s">
        <v>60</v>
      </c>
      <c r="C7" t="s">
        <v>59</v>
      </c>
      <c r="D7" s="6">
        <f>'Besoins'!$B$2*0.025</f>
        <v>0.025</v>
      </c>
      <c r="E7" t="s">
        <v>15</v>
      </c>
    </row>
    <row r="8">
      <c r="A8">
        <v>1</v>
      </c>
      <c r="B8" t="s">
        <v>61</v>
      </c>
      <c r="C8" t="s">
        <v>59</v>
      </c>
      <c r="D8" s="6">
        <f>'Besoins'!$B$2*0.05</f>
        <v>0.05</v>
      </c>
      <c r="E8" t="s">
        <v>15</v>
      </c>
    </row>
    <row r="9">
      <c r="A9">
        <v>1</v>
      </c>
      <c r="B9" t="s">
        <v>62</v>
      </c>
      <c r="C9" t="s">
        <v>55</v>
      </c>
      <c r="D9" s="6">
        <f>'Besoins'!$B$2*0.04</f>
        <v>0.04</v>
      </c>
      <c r="E9" t="s">
        <v>15</v>
      </c>
    </row>
    <row r="10">
      <c r="A10">
        <v>1</v>
      </c>
      <c r="B10" t="s">
        <v>63</v>
      </c>
      <c r="C10" t="s">
        <v>55</v>
      </c>
      <c r="D10" s="6">
        <f>'Besoins'!$B$2*0.05</f>
        <v>0.05</v>
      </c>
      <c r="E10" t="s">
        <v>15</v>
      </c>
    </row>
    <row r="11">
      <c r="A11">
        <v>1</v>
      </c>
      <c r="B11" t="s">
        <v>64</v>
      </c>
      <c r="C11" t="s">
        <v>55</v>
      </c>
      <c r="D11" s="6">
        <f>'Besoins'!$B$2*0.015</f>
        <v>0.015</v>
      </c>
      <c r="E11" t="s">
        <v>15</v>
      </c>
    </row>
    <row r="12">
      <c r="A12">
        <v>1</v>
      </c>
      <c r="B12" t="s">
        <v>65</v>
      </c>
      <c r="C12" t="s">
        <v>55</v>
      </c>
      <c r="D12" s="6">
        <f>'Besoins'!$B$2*0.003</f>
        <v>0.003</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66</v>
      </c>
      <c r="B1"/>
      <c r="C1"/>
      <c r="D1"/>
    </row>
    <row r="2">
      <c r="A2" t="str" s="12">
        <f>"GRO_CDC_004 · GRO.ENT.FR · référence : "&amp;Besoins!B3&amp;" "&amp;Besoins!C3&amp;" · multiplicateur réglable sur la feuille ""Besoins"""</f>
        <v>GRO_CDC_004 · GRO.ENT.FR · référence : 100 pc · multiplicateur réglable sur la feuille </v>
      </c>
      <c r="B2"/>
      <c r="C2"/>
      <c r="D2"/>
    </row>
    <row r="3">
      <c r="A3"/>
      <c r="B3"/>
      <c r="C3"/>
      <c r="D3"/>
    </row>
    <row r="4">
      <c r="A4" t="s" s="13">
        <v>67</v>
      </c>
      <c r="B4"/>
      <c r="C4"/>
      <c r="D4"/>
    </row>
    <row r="5">
      <c r="A5" t="s" s="14">
        <v>68</v>
      </c>
      <c r="B5" t="str" s="11">
        <f>Procedure!D2</f>
        <v>Mise en place du poste de travail — Vérifier les D.L.C., peser les denrées, sélectionner le matériel. Désinfecter le matériel et le poste de travail suivant les protocoles.</v>
      </c>
      <c r="C5"/>
      <c r="D5"/>
    </row>
    <row r="6">
      <c r="A6" t="s" s="14">
        <v>69</v>
      </c>
      <c r="B6" t="str" s="11">
        <f>Procedure!D3</f>
        <v>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v>
      </c>
      <c r="C6"/>
      <c r="D6"/>
    </row>
    <row r="7">
      <c r="A7" t="s" s="14">
        <v>70</v>
      </c>
      <c r="B7" t="str" s="11">
        <f>Procedure!D4</f>
        <v>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v>
      </c>
      <c r="C7"/>
      <c r="D7"/>
    </row>
    <row r="8">
      <c r="A8"/>
      <c r="B8" t="str">
        <f>Besoins!B10</f>
        <v>FROMAGE BLANC nature battu 20% MG seau 5 kg</v>
      </c>
      <c r="C8" s="6">
        <f>Besoins!E10</f>
        <v>7</v>
      </c>
      <c r="D8" t="str">
        <f>Besoins!F10</f>
        <v>kg</v>
      </c>
    </row>
    <row r="9">
      <c r="A9"/>
      <c r="B9" t="str">
        <f>Besoins!B11</f>
        <v>Beurre doux 82% MG plaquette</v>
      </c>
      <c r="C9" s="6">
        <f>Besoins!E11</f>
        <v>0.5</v>
      </c>
      <c r="D9" t="str">
        <f>Besoins!F11</f>
        <v>kg</v>
      </c>
    </row>
    <row r="10">
      <c r="A10"/>
      <c r="B10" t="str">
        <f>Besoins!B16</f>
        <v>Ail haché IQF</v>
      </c>
      <c r="C10" s="6">
        <f>Besoins!E16</f>
        <v>0.15</v>
      </c>
      <c r="D10" t="str">
        <f>Besoins!F16</f>
        <v>kg</v>
      </c>
    </row>
    <row r="11">
      <c r="A11"/>
      <c r="B11" t="str">
        <f>Besoins!B7</f>
        <v>Paprika en poudre</v>
      </c>
      <c r="C11" s="6">
        <f>Besoins!E7</f>
        <v>0.04</v>
      </c>
      <c r="D11" t="str">
        <f>Besoins!F7</f>
        <v>kg</v>
      </c>
    </row>
    <row r="12">
      <c r="A12"/>
      <c r="B12" t="s">
        <v>71</v>
      </c>
      <c r="C12" s="6">
        <f>'Besoins'!$B$2*0.13</f>
        <v>0.13</v>
      </c>
      <c r="D12" t="s">
        <v>15</v>
      </c>
    </row>
    <row r="13">
      <c r="A13"/>
      <c r="B13" t="s">
        <v>72</v>
      </c>
      <c r="C13" s="6">
        <f>'Besoins'!$B$2*0.025</f>
        <v>0.025</v>
      </c>
      <c r="D13" t="s">
        <v>15</v>
      </c>
    </row>
    <row r="14">
      <c r="A14"/>
      <c r="B14" t="s">
        <v>73</v>
      </c>
      <c r="C14" s="6">
        <f>'Besoins'!$B$2*0.05</f>
        <v>0.05</v>
      </c>
      <c r="D14" t="s">
        <v>15</v>
      </c>
    </row>
    <row r="15">
      <c r="A15" t="s" s="14">
        <v>74</v>
      </c>
      <c r="B15" t="str" s="11">
        <f>Procedure!D5</f>
        <v>Dresser — Servir très frais, saupoudré d'une pincée de paprika et décoré de feuilles de persil plat.</v>
      </c>
      <c r="C15"/>
      <c r="D15"/>
    </row>
    <row r="16">
      <c r="A16" t="s" s="14">
        <v>75</v>
      </c>
      <c r="B16" t="str" s="11">
        <f>Procedure!D6</f>
        <v>Commentaires — Ce hors-d'œuvre se sert toujours en accompagnement d'autres hors-d'œuvre. Ce hors-d'œuvre est un des composants des hors-d'œuvre grecs, arméniens, de la cuisine orientale et méditerranéenne.</v>
      </c>
      <c r="C16"/>
      <c r="D16"/>
    </row>
    <row r="17">
      <c r="A17"/>
      <c r="B17"/>
      <c r="C17"/>
      <c r="D17"/>
    </row>
    <row r="18">
      <c r="A18" t="s" s="15">
        <v>76</v>
      </c>
      <c r="B18"/>
      <c r="C18"/>
      <c r="D18"/>
    </row>
  </sheetData>
  <sheetProtection sheet="1" formatRows="0" formatColumns="0"/>
  <mergeCells count="9">
    <mergeCell ref="A1:D1"/>
    <mergeCell ref="A2:D2"/>
    <mergeCell ref="A4:D4"/>
    <mergeCell ref="B5:D5"/>
    <mergeCell ref="B6:D6"/>
    <mergeCell ref="B7:D7"/>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2026-09-15T20:23:54Z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2026-09-15T20:23:54Z</dcterms:modified>
  <cp:revision>1</cp:revision>
</cp:coreProperties>
</file>