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<sst xmlns="http://schemas.openxmlformats.org/spreadsheetml/2006/main" count="85" uniqueCount="85">
  <si>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</si>
  <si>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</si>
  <si>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</si>
  <si>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</si>
  <si>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</si>
  <si>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</si>
  <si>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</si>
  <si>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</si>
  <si>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</si>
  <si>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</si>
  <si>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</si>
  <si>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</si>
  <si>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00000022</t>
  </si>
  <si>
    <t>BROYAGE D'AMANDES 50/50</t>
  </si>
  <si>
    <t>Praliné, pâte d'amande, massepain</t>
  </si>
  <si>
    <t>kg</t>
  </si>
  <si>
    <t>00000002</t>
  </si>
  <si>
    <t>FARINE (FLEUR DE FROMENT)</t>
  </si>
  <si>
    <t>Farines de blé</t>
  </si>
  <si>
    <t>00000047</t>
  </si>
  <si>
    <t>OEUF A3 (PRIX)</t>
  </si>
  <si>
    <t>Oeufs entiers</t>
  </si>
  <si>
    <t>00000189</t>
  </si>
  <si>
    <t>CREME GLAC AMARETTO</t>
  </si>
  <si>
    <t>Glaces et sorbets semi-finis</t>
  </si>
  <si>
    <t>lt</t>
  </si>
  <si>
    <t>00000003</t>
  </si>
  <si>
    <t>SUCRE (S2)</t>
  </si>
  <si>
    <t>Sucres et édulcorants</t>
  </si>
  <si>
    <t>00000092</t>
  </si>
  <si>
    <t>papier silicone</t>
  </si>
  <si>
    <t>Consommables (films, papiers)</t>
  </si>
  <si>
    <t>Total</t>
  </si>
  <si>
    <t>Recette</t>
  </si>
  <si>
    <t>#</t>
  </si>
  <si>
    <t>Verbe</t>
  </si>
  <si>
    <t>Étape</t>
  </si>
  <si>
    <t>Précision technique</t>
  </si>
  <si>
    <t>Durée</t>
  </si>
  <si>
    <t>OMELLETTE NORVÉGIENNE AMARETO;(PORTION) COPIE</t>
  </si>
  <si>
    <t>OMELETTE NORVEGIENNE (AMARETO;40*30CM.) COPIE</t>
  </si>
  <si>
    <t>BISCUIT DUCHESSE (FEUILLES)</t>
  </si>
  <si>
    <t>BISCUIT DUCHESSE</t>
  </si>
  <si>
    <t>CRÈME GLACÉ AMARETTO (K)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</si>
  <si>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</si>
  <si>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</si>
  <si>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</si>
  <si>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</si>
  <si>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</si>
  <si>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</si>
  <si>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</si>
  <si>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</si>
  <si>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</si>
  <si>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</si>
  <si>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Niveau</t>
  </si>
  <si>
    <t>Composant</t>
  </si>
  <si>
    <t>Type</t>
  </si>
  <si>
    <t>Quantité (× multiplicateur, voir feuille Besoins)</t>
  </si>
  <si>
    <t>recette</t>
  </si>
  <si>
    <t xml:space="preserve">    ↳ OMELETTE NORVEGIENNE (AMARETO;40*30CM.) COPIE</t>
  </si>
  <si>
    <t xml:space="preserve">        ↳ BISCUIT DUCHESSE (FEUILLES)</t>
  </si>
  <si>
    <t xml:space="preserve">            ↳ BISCUIT DUCHESSE</t>
  </si>
  <si>
    <t xml:space="preserve">                ↳ OEUF (P) (conv.)</t>
  </si>
  <si>
    <t>conversion</t>
  </si>
  <si>
    <t xml:space="preserve">                ↳ SUCRE (S2)</t>
  </si>
  <si>
    <t>matiere</t>
  </si>
  <si>
    <t xml:space="preserve">                ↳ FARINE (FLEUR DE FROMENT)</t>
  </si>
  <si>
    <t xml:space="preserve">                ↳ BROYAGE D'AMANDES 50/50</t>
  </si>
  <si>
    <t xml:space="preserve">            ↳ papier silicone</t>
  </si>
  <si>
    <t xml:space="preserve">        ↳ CRÈME GLACÉ AMARETTO (K)</t>
  </si>
  <si>
    <t xml:space="preserve">            ↳ CREME GLAC AMARETTO</t>
  </si>
  <si>
    <t xml:space="preserve">        ↳ MERINGUE FRAICHE</t>
  </si>
  <si>
    <t xml:space="preserve">            ↳ BLANC D'OEUF (P) (conv.)</t>
  </si>
  <si>
    <t xml:space="preserve">            ↳ SUCRE (S2)</t>
  </si>
  <si>
    <t>Fiche technique — OMELLETTE NORVÉGIENNE AMARETO;(PORTION) COPIE</t>
  </si>
  <si>
    <t>OMELLETTE NORVÉGIENNE AMARETO;(PORTION) COPIE  00001054</t>
  </si>
  <si>
    <t>↳ OMELETTE NORVEGIENNE (AMARETO;40*30CM.) COPIE  00001055</t>
  </si>
  <si>
    <t>↳ BISCUIT DUCHESSE (FEUILLES)  00000109</t>
  </si>
  <si>
    <t>↳ BISCUIT DUCHESSE  00000161</t>
  </si>
  <si>
    <t>↳ CRÈME GLACÉ AMARETTO (K)  00000407</t>
  </si>
  <si>
    <t>↳ MERINGUE FRAICHE  00000099</t>
  </si>
  <si>
    <t>1.</t>
  </si>
  <si>
    <t>3.</t>
  </si>
  <si>
    <t>4.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</si>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</sst>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9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24</v>
      </c>
      <c r="C3" t="s" s="5">
        <v>3</v>
      </c>
      <c r="D3"/>
      <c r="E3"/>
      <c r="F3"/>
    </row>
    <row r="4">
      <c r="A4" t="s">
        <v>4</v>
      </c>
      <c r="B4" s="6">
        <f>$B$2*B3</f>
        <v>24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0.06</v>
      </c>
      <c r="E7" s="6">
        <f>D7*$B$2</f>
        <v>0.06</v>
      </c>
      <c r="F7" t="s">
        <v>15</v>
      </c>
      <c r="G7" s="9">
        <f>E7*3.3465666667</f>
        <v>0.200794</v>
      </c>
    </row>
    <row r="8">
      <c r="A8" t="s" s="8">
        <v>16</v>
      </c>
      <c r="B8" t="s">
        <v>17</v>
      </c>
      <c r="C8" t="s">
        <v>18</v>
      </c>
      <c r="D8" s="4">
        <v>0.15</v>
      </c>
      <c r="E8" s="6">
        <f>D8*$B$2</f>
        <v>0.15</v>
      </c>
      <c r="F8" t="s">
        <v>15</v>
      </c>
      <c r="G8" s="9">
        <f>E8*0.022064</f>
        <v>0.00331</v>
      </c>
    </row>
    <row r="9">
      <c r="A9" t="s" s="8">
        <v>19</v>
      </c>
      <c r="B9" t="s">
        <v>20</v>
      </c>
      <c r="C9" t="s">
        <v>21</v>
      </c>
      <c r="D9" s="4">
        <v>12</v>
      </c>
      <c r="E9" s="6">
        <f>D9*$B$2</f>
        <v>12</v>
      </c>
      <c r="F9" t="s">
        <v>3</v>
      </c>
      <c r="G9" s="9">
        <f>E9*0.27</f>
        <v>3.24</v>
      </c>
    </row>
    <row r="10">
      <c r="A10" t="s" s="8">
        <v>22</v>
      </c>
      <c r="B10" t="s">
        <v>23</v>
      </c>
      <c r="C10" t="s">
        <v>24</v>
      </c>
      <c r="D10" s="4">
        <v>1.35</v>
      </c>
      <c r="E10" s="6">
        <f>D10*$B$2</f>
        <v>1.35</v>
      </c>
      <c r="F10" t="s">
        <v>25</v>
      </c>
      <c r="G10" s="9">
        <f>E10*3.9415</f>
        <v>5.321025</v>
      </c>
    </row>
    <row r="11">
      <c r="A11" t="s" s="8">
        <v>26</v>
      </c>
      <c r="B11" t="s">
        <v>27</v>
      </c>
      <c r="C11" t="s">
        <v>28</v>
      </c>
      <c r="D11" s="4">
        <v>0.798</v>
      </c>
      <c r="E11" s="6">
        <f>D11*$B$2</f>
        <v>0.798</v>
      </c>
      <c r="F11" t="s">
        <v>15</v>
      </c>
      <c r="G11" s="9">
        <f>E11*0.95</f>
        <v>0.7581</v>
      </c>
    </row>
    <row r="12">
      <c r="A12" t="s" s="8">
        <v>29</v>
      </c>
      <c r="B12" t="s">
        <v>30</v>
      </c>
      <c r="C12" t="s">
        <v>31</v>
      </c>
      <c r="D12" s="4">
        <v>1</v>
      </c>
      <c r="E12" s="6">
        <f>D12*$B$2</f>
        <v>1</v>
      </c>
      <c r="F12" t="s">
        <v>3</v>
      </c>
      <c r="G12" s="9">
        <f>E12*0.0632128</f>
        <v>0.063213</v>
      </c>
    </row>
    <row r="13">
      <c r="A13"/>
      <c r="B13"/>
      <c r="C13"/>
      <c r="D13"/>
      <c r="E13"/>
      <c r="F13" t="s" s="10">
        <v>32</v>
      </c>
      <c r="G13" s="11">
        <f>SUM(G7:G12)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33</v>
      </c>
      <c r="B1" t="s" s="7">
        <v>34</v>
      </c>
      <c r="C1" t="s" s="7">
        <v>35</v>
      </c>
      <c r="D1" t="s" s="7">
        <v>36</v>
      </c>
      <c r="E1" t="s" s="7">
        <v>37</v>
      </c>
      <c r="F1" t="s" s="7">
        <v>38</v>
      </c>
    </row>
    <row r="2">
      <c r="A2" t="s">
        <v>39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40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41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42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43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44</v>
      </c>
      <c r="B7">
        <v>1</v>
      </c>
      <c r="C7" t="s">
        <v>45</v>
      </c>
      <c r="D7" t="s" s="12">
        <v>46</v>
      </c>
      <c r="E7" t="s" s="12">
        <v>47</v>
      </c>
      <c r="F7"/>
    </row>
    <row r="8">
      <c r="A8" t="s">
        <v>44</v>
      </c>
      <c r="B8">
        <v>3</v>
      </c>
      <c r="C8" t="s">
        <v>48</v>
      </c>
      <c r="D8" t="s" s="12">
        <v>49</v>
      </c>
      <c r="E8" t="s" s="12">
        <v>50</v>
      </c>
      <c r="F8"/>
    </row>
    <row r="9">
      <c r="A9" t="s">
        <v>44</v>
      </c>
      <c r="B9">
        <v>4</v>
      </c>
      <c r="C9" t="s">
        <v>51</v>
      </c>
      <c r="D9" t="s" s="12">
        <v>52</v>
      </c>
      <c r="E9" t="s" s="12">
        <v>53</v>
      </c>
      <c r="F9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54</v>
      </c>
      <c r="B1" t="s" s="7">
        <v>55</v>
      </c>
      <c r="C1" t="s" s="7">
        <v>56</v>
      </c>
      <c r="D1" t="s" s="7">
        <v>57</v>
      </c>
      <c r="E1" t="s" s="7">
        <v>10</v>
      </c>
    </row>
    <row r="2">
      <c r="A2">
        <v>0</v>
      </c>
      <c r="B2" t="s">
        <v>39</v>
      </c>
      <c r="C2" t="s">
        <v>58</v>
      </c>
      <c r="D2" s="6">
        <f>'Besoins'!$B$2*24</f>
        <v>24</v>
      </c>
      <c r="E2" t="s">
        <v>3</v>
      </c>
    </row>
    <row r="3">
      <c r="A3">
        <v>1</v>
      </c>
      <c r="B3" t="s">
        <v>59</v>
      </c>
      <c r="C3" t="s">
        <v>58</v>
      </c>
      <c r="D3" s="6">
        <f>'Besoins'!$B$2*1</f>
        <v>1</v>
      </c>
      <c r="E3" t="s">
        <v>3</v>
      </c>
    </row>
    <row r="4">
      <c r="A4">
        <v>2</v>
      </c>
      <c r="B4" t="s">
        <v>60</v>
      </c>
      <c r="C4" t="s">
        <v>58</v>
      </c>
      <c r="D4" s="6">
        <f>'Besoins'!$B$2*1</f>
        <v>1</v>
      </c>
      <c r="E4" t="s">
        <v>3</v>
      </c>
    </row>
    <row r="5">
      <c r="A5">
        <v>3</v>
      </c>
      <c r="B5" t="s">
        <v>61</v>
      </c>
      <c r="C5" t="s">
        <v>58</v>
      </c>
      <c r="D5" s="6">
        <f>'Besoins'!$B$2*0.69</f>
        <v>0.69</v>
      </c>
      <c r="E5" t="s">
        <v>15</v>
      </c>
    </row>
    <row r="6">
      <c r="A6">
        <v>4</v>
      </c>
      <c r="B6" t="s">
        <v>62</v>
      </c>
      <c r="C6" t="s">
        <v>63</v>
      </c>
      <c r="D6" s="6">
        <f>'Besoins'!$B$2*6</f>
        <v>6</v>
      </c>
      <c r="E6" t="s">
        <v>3</v>
      </c>
    </row>
    <row r="7">
      <c r="A7">
        <v>4</v>
      </c>
      <c r="B7" t="s">
        <v>64</v>
      </c>
      <c r="C7" t="s">
        <v>65</v>
      </c>
      <c r="D7" s="6">
        <f>'Besoins'!$B$2*0.15</f>
        <v>0.15</v>
      </c>
      <c r="E7" t="s">
        <v>15</v>
      </c>
    </row>
    <row r="8">
      <c r="A8">
        <v>4</v>
      </c>
      <c r="B8" t="s">
        <v>66</v>
      </c>
      <c r="C8" t="s">
        <v>65</v>
      </c>
      <c r="D8" s="6">
        <f>'Besoins'!$B$2*0.15</f>
        <v>0.15</v>
      </c>
      <c r="E8" t="s">
        <v>15</v>
      </c>
    </row>
    <row r="9">
      <c r="A9">
        <v>4</v>
      </c>
      <c r="B9" t="s">
        <v>67</v>
      </c>
      <c r="C9" t="s">
        <v>65</v>
      </c>
      <c r="D9" s="6">
        <f>'Besoins'!$B$2*0.06</f>
        <v>0.06</v>
      </c>
      <c r="E9" t="s">
        <v>15</v>
      </c>
    </row>
    <row r="10">
      <c r="A10">
        <v>3</v>
      </c>
      <c r="B10" t="s">
        <v>68</v>
      </c>
      <c r="C10" t="s">
        <v>65</v>
      </c>
      <c r="D10" s="6">
        <f>'Besoins'!$B$2*1</f>
        <v>1</v>
      </c>
      <c r="E10" t="s">
        <v>3</v>
      </c>
    </row>
    <row r="11">
      <c r="A11">
        <v>2</v>
      </c>
      <c r="B11" t="s">
        <v>69</v>
      </c>
      <c r="C11" t="s">
        <v>58</v>
      </c>
      <c r="D11" s="6">
        <f>'Besoins'!$B$2*1.35</f>
        <v>1.35</v>
      </c>
      <c r="E11" t="s">
        <v>15</v>
      </c>
    </row>
    <row r="12">
      <c r="A12">
        <v>3</v>
      </c>
      <c r="B12" t="s">
        <v>70</v>
      </c>
      <c r="C12" t="s">
        <v>65</v>
      </c>
      <c r="D12" s="6">
        <f>'Besoins'!$B$2*1.35</f>
        <v>1.35</v>
      </c>
      <c r="E12" t="s">
        <v>25</v>
      </c>
    </row>
    <row r="13">
      <c r="A13">
        <v>2</v>
      </c>
      <c r="B13" t="s">
        <v>71</v>
      </c>
      <c r="C13" t="s">
        <v>58</v>
      </c>
      <c r="D13" s="6">
        <f>'Besoins'!$B$2*1.08</f>
        <v>1.08</v>
      </c>
      <c r="E13" t="s">
        <v>15</v>
      </c>
    </row>
    <row r="14">
      <c r="A14">
        <v>3</v>
      </c>
      <c r="B14" t="s">
        <v>72</v>
      </c>
      <c r="C14" t="s">
        <v>63</v>
      </c>
      <c r="D14" s="6">
        <f>'Besoins'!$B$2*12</f>
        <v>12</v>
      </c>
      <c r="E14" t="s">
        <v>3</v>
      </c>
    </row>
    <row r="15">
      <c r="A15">
        <v>3</v>
      </c>
      <c r="B15" t="s">
        <v>73</v>
      </c>
      <c r="C15" t="s">
        <v>65</v>
      </c>
      <c r="D15" s="6">
        <f>'Besoins'!$B$2*0.648</f>
        <v>0.648</v>
      </c>
      <c r="E15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7"/>
  <cols>
    <col min="1" max="1" width="22" customWidth="1"/>
    <col min="2" max="2" width="52" customWidth="1"/>
  </cols>
  <sheetData>
    <row r="1" customHeight="1" ht="24">
      <c r="A1" t="s" s="2">
        <v>74</v>
      </c>
      <c r="B1"/>
      <c r="C1"/>
      <c r="D1"/>
    </row>
    <row r="2">
      <c r="A2" t="str" s="13">
        <f>"00001054 · PAT.INDIVIDUELS · référence : "&amp;Besoins!B3&amp;" "&amp;Besoins!C3&amp;" · multiplicateur réglable sur la feuille ""Besoins"""</f>
        <v>00001054 · PAT.INDIVIDUELS · référence : 24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75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76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77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78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79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4">
        <v>80</v>
      </c>
      <c r="B19"/>
      <c r="C19"/>
      <c r="D19"/>
    </row>
    <row r="20">
      <c r="A20" t="s" s="16">
        <v>81</v>
      </c>
      <c r="B20" t="str" s="12">
        <f>"[MONTER] "&amp;Procedure!D7</f>
        <v>[MONTER] 14 blancs d'œufs en neige</v>
      </c>
      <c r="C20"/>
      <c r="D20"/>
    </row>
    <row r="21">
      <c r="A21"/>
      <c r="B21" t="str" s="15">
        <f>"ℹ "&amp;Procedure!E7</f>
        <v>ℹ</v>
      </c>
      <c r="C21"/>
      <c r="D21"/>
    </row>
    <row r="22">
      <c r="A22" t="s" s="16">
        <v>82</v>
      </c>
      <c r="B22" t="str" s="12">
        <f>"[COUCHER] "&amp;Procedure!D8</f>
        <v>[COUCHER] À la poche selon la forme souhaitée</v>
      </c>
      <c r="C22"/>
      <c r="D22"/>
    </row>
    <row r="23">
      <c r="A23"/>
      <c r="B23" t="str" s="15">
        <f>"ℹ "&amp;Procedure!E8</f>
        <v>ℹ</v>
      </c>
      <c r="C23"/>
      <c r="D23"/>
    </row>
    <row r="24">
      <c r="A24" t="s" s="16">
        <v>83</v>
      </c>
      <c r="B24" t="str" s="12">
        <f>"[SÉCHER] "&amp;Procedure!D9</f>
        <v>[SÉCHER] Au four 90°C porte légèrement entrouverte</v>
      </c>
      <c r="C24"/>
      <c r="D24"/>
    </row>
    <row r="25">
      <c r="A25"/>
      <c r="B25" t="str" s="15">
        <f>"ℹ "&amp;Procedure!E9</f>
        <v>ℹ</v>
      </c>
      <c r="C25"/>
      <c r="D25"/>
    </row>
    <row r="26">
      <c r="A26"/>
      <c r="B26"/>
      <c r="C26"/>
      <c r="D26"/>
    </row>
    <row r="27">
      <c r="A27" t="s" s="17">
        <v>84</v>
      </c>
      <c r="B27"/>
      <c r="C27"/>
      <c r="D27"/>
    </row>
  </sheetData>
  <sheetProtection sheet="1" formatRows="0" formatColumns="0"/>
  <mergeCells count="20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B21:D21"/>
    <mergeCell ref="B22:D22"/>
    <mergeCell ref="B23:D23"/>
    <mergeCell ref="B24:D24"/>
    <mergeCell ref="B25:D25"/>
    <mergeCell ref="A27:D2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2026-10-30T17:44:25Z</dcterms:created>
  <dc:title>OMELLETTE NORVÉGIENNE AMARETO;(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2026-10-30T17:44:25Z</dcterms:modified>
  <cp:revision>1</cp:revision>
</cp:coreProperties>
</file>