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<sst xmlns="http://schemas.openxmlformats.org/spreadsheetml/2006/main" count="100" uniqueCount="100">
  <si>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</si>
  <si>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</si>
  <si>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</si>
  <si>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</si>
  <si>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</si>
  <si>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</si>
  <si>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</si>
  <si>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</si>
  <si>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</si>
  <si>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</si>
  <si>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</si>
  <si>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</si>
  <si>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</si>
  <si>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</si>
  <si>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</si>
  <si>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</si>
  <si>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</si>
  <si>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</si>
  <si>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</si>
  <si>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</si>
  <si>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</si>
  <si>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</si>
  <si>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</si>
  <si>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</si>
  <si>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</si>
  <si>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</si>
  <si>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</si>
  <si>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</si>
  <si>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</si>
  <si>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</si>
  <si>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</si>
  <si>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</si>
  <si>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</si>
  <si>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</si>
  <si>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</si>
  <si>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</si>
  <si>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</si>
  <si>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</si>
  <si>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</si>
  <si>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</si>
  <si>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</si>
  <si>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</si>
  <si>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</si>
  <si>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</si>
  <si>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</si>
  <si>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</si>
  <si>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SAINT-HONORé</t>
  </si>
  <si>
    <t>PROFITÉROLLES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</si>
  <si>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</si>
  <si>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</si>
  <si>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</si>
  <si>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</si>
  <si>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</si>
  <si>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</si>
  <si>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</si>
  <si>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</si>
  <si>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</si>
  <si>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</si>
  <si>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</si>
  <si>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</si>
  <si>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</si>
  <si>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</si>
  <si>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</si>
  <si>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</si>
  <si>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</si>
  <si>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</si>
  <si>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</si>
  <si>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</si>
  <si>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</si>
  <si>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</si>
  <si>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</si>
  <si>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PROFITÉROLLES (VIDE)</t>
  </si>
  <si>
    <t xml:space="preserve">        ↳ PÂTE À CHOUX (B)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</si>
  <si>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</si>
  <si>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</si>
  <si>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</si>
  <si>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</si>
  <si>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</si>
  <si>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</si>
  <si>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 (conv.)</t>
  </si>
  <si>
    <t>conversion</t>
  </si>
  <si>
    <t xml:space="preserve">        ↳ papier silicone</t>
  </si>
  <si>
    <t xml:space="preserve">    ↳ CRÈME CHANTILLY</t>
  </si>
  <si>
    <t xml:space="preserve">        ↳ CREME FRAOECHE</t>
  </si>
  <si>
    <t xml:space="preserve">        ↳ SUCRE (S2)</t>
  </si>
  <si>
    <t xml:space="preserve">    ↳ CACAO</t>
  </si>
  <si>
    <t>Fiche technique — SAINT-HONORé</t>
  </si>
  <si>
    <t>SAINT-HONORé  00001034</t>
  </si>
  <si>
    <t>↳ PROFITÉROLLES (VIDE)  00000149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</si>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</sst>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0.08</v>
      </c>
      <c r="E7" s="6">
        <f>D7*$B$2</f>
        <v>0.08</v>
      </c>
      <c r="F7" t="s">
        <v>15</v>
      </c>
      <c r="G7" s="9">
        <f>E7*0.022064</f>
        <v>0.001765</v>
      </c>
    </row>
    <row r="8">
      <c r="A8" t="s" s="8">
        <v>16</v>
      </c>
      <c r="B8" t="s">
        <v>17</v>
      </c>
      <c r="C8" t="s">
        <v>18</v>
      </c>
      <c r="D8" s="4">
        <v>0.06</v>
      </c>
      <c r="E8" s="6">
        <f>D8*$B$2</f>
        <v>0.06</v>
      </c>
      <c r="F8" t="s">
        <v>15</v>
      </c>
      <c r="G8" s="9">
        <f>E8*3.9514</f>
        <v>0.237084</v>
      </c>
    </row>
    <row r="9">
      <c r="A9" t="s" s="8">
        <v>19</v>
      </c>
      <c r="B9" t="s">
        <v>20</v>
      </c>
      <c r="C9" t="s">
        <v>18</v>
      </c>
      <c r="D9" s="4">
        <v>1.5</v>
      </c>
      <c r="E9" s="6">
        <f>D9*$B$2</f>
        <v>1.5</v>
      </c>
      <c r="F9" t="s">
        <v>21</v>
      </c>
      <c r="G9" s="9">
        <f>E9*2.5335</f>
        <v>3.80025</v>
      </c>
    </row>
    <row r="10">
      <c r="A10" t="s" s="8">
        <v>22</v>
      </c>
      <c r="B10" t="s">
        <v>23</v>
      </c>
      <c r="C10" t="s">
        <v>24</v>
      </c>
      <c r="D10" s="4">
        <v>2</v>
      </c>
      <c r="E10" s="6">
        <f>D10*$B$2</f>
        <v>2</v>
      </c>
      <c r="F10" t="s">
        <v>3</v>
      </c>
      <c r="G10" s="9">
        <f>E10*0.27</f>
        <v>0.54</v>
      </c>
    </row>
    <row r="11">
      <c r="A11" t="s" s="8">
        <v>25</v>
      </c>
      <c r="B11" t="s">
        <v>26</v>
      </c>
      <c r="C11" t="s">
        <v>27</v>
      </c>
      <c r="D11" s="4">
        <v>0.13</v>
      </c>
      <c r="E11" s="6">
        <f>D11*$B$2</f>
        <v>0.13</v>
      </c>
      <c r="F11" t="s">
        <v>21</v>
      </c>
      <c r="G11" s="9">
        <f>E11*0.003</f>
        <v>0.00039</v>
      </c>
    </row>
    <row r="12">
      <c r="A12" t="s" s="8">
        <v>28</v>
      </c>
      <c r="B12" t="s">
        <v>29</v>
      </c>
      <c r="C12" t="s">
        <v>27</v>
      </c>
      <c r="D12" s="4">
        <v>0.002</v>
      </c>
      <c r="E12" s="6">
        <f>D12*$B$2</f>
        <v>0.002</v>
      </c>
      <c r="F12" t="s">
        <v>15</v>
      </c>
      <c r="G12" s="9">
        <f>E12*0.186416</f>
        <v>0.000373</v>
      </c>
    </row>
    <row r="13">
      <c r="A13" t="s" s="8">
        <v>30</v>
      </c>
      <c r="B13" t="s">
        <v>31</v>
      </c>
      <c r="C13" t="s">
        <v>32</v>
      </c>
      <c r="D13" s="4">
        <v>0.05</v>
      </c>
      <c r="E13" s="6">
        <f>D13*$B$2</f>
        <v>0.05</v>
      </c>
      <c r="F13" t="s">
        <v>15</v>
      </c>
      <c r="G13" s="9">
        <f>E13*5.6396</f>
        <v>0.28198</v>
      </c>
    </row>
    <row r="14">
      <c r="A14" t="s" s="8">
        <v>33</v>
      </c>
      <c r="B14" t="s">
        <v>34</v>
      </c>
      <c r="C14" t="s">
        <v>35</v>
      </c>
      <c r="D14" s="4">
        <v>0.25</v>
      </c>
      <c r="E14" s="6">
        <f>D14*$B$2</f>
        <v>0.25</v>
      </c>
      <c r="F14" t="s">
        <v>3</v>
      </c>
      <c r="G14" s="9">
        <f>E14*0.0632128</f>
        <v>0.015803</v>
      </c>
    </row>
    <row r="15">
      <c r="A15" t="s" s="8">
        <v>36</v>
      </c>
      <c r="B15" t="s">
        <v>37</v>
      </c>
      <c r="C15" t="s">
        <v>38</v>
      </c>
      <c r="D15" s="4">
        <v>0.124</v>
      </c>
      <c r="E15" s="6">
        <f>D15*$B$2</f>
        <v>0.124</v>
      </c>
      <c r="F15" t="s">
        <v>15</v>
      </c>
      <c r="G15" s="9">
        <f>E15*0.95</f>
        <v>0.1178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48</v>
      </c>
      <c r="B4">
        <v>1</v>
      </c>
      <c r="C4" t="s">
        <v>49</v>
      </c>
      <c r="D4" t="s" s="12">
        <v>50</v>
      </c>
      <c r="E4" t="s" s="12">
        <v>51</v>
      </c>
      <c r="F4"/>
    </row>
    <row r="5">
      <c r="A5" t="s">
        <v>48</v>
      </c>
      <c r="B5">
        <v>2</v>
      </c>
      <c r="C5" t="s">
        <v>52</v>
      </c>
      <c r="D5" t="s" s="12">
        <v>53</v>
      </c>
      <c r="E5" t="s" s="12">
        <v>54</v>
      </c>
      <c r="F5"/>
    </row>
    <row r="6">
      <c r="A6" t="s">
        <v>48</v>
      </c>
      <c r="B6">
        <v>3</v>
      </c>
      <c r="C6" t="s">
        <v>55</v>
      </c>
      <c r="D6" t="s" s="12">
        <v>56</v>
      </c>
      <c r="E6" t="s" s="12">
        <v>57</v>
      </c>
      <c r="F6"/>
    </row>
    <row r="7">
      <c r="A7" t="s">
        <v>48</v>
      </c>
      <c r="B7">
        <v>4</v>
      </c>
      <c r="C7" t="s">
        <v>58</v>
      </c>
      <c r="D7" t="s" s="12">
        <v>59</v>
      </c>
      <c r="E7" t="s" s="12">
        <v>60</v>
      </c>
      <c r="F7"/>
    </row>
    <row r="8">
      <c r="A8" t="s">
        <v>48</v>
      </c>
      <c r="B8">
        <v>5</v>
      </c>
      <c r="C8" t="s">
        <v>61</v>
      </c>
      <c r="D8" t="s" s="12">
        <v>62</v>
      </c>
      <c r="E8" t="s" s="12">
        <v>63</v>
      </c>
      <c r="F8"/>
    </row>
    <row r="9">
      <c r="A9" t="s">
        <v>48</v>
      </c>
      <c r="B9">
        <v>6</v>
      </c>
      <c r="C9" t="s">
        <v>55</v>
      </c>
      <c r="D9" t="s" s="12">
        <v>64</v>
      </c>
      <c r="E9" t="s" s="12"/>
      <c r="F9"/>
    </row>
    <row r="10">
      <c r="A10" t="s">
        <v>65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10</v>
      </c>
    </row>
    <row r="2">
      <c r="A2">
        <v>0</v>
      </c>
      <c r="B2" t="s">
        <v>46</v>
      </c>
      <c r="C2" t="s">
        <v>70</v>
      </c>
      <c r="D2" s="6">
        <f>'Besoins'!$B$2*1</f>
        <v>1</v>
      </c>
      <c r="E2" t="s">
        <v>3</v>
      </c>
    </row>
    <row r="3">
      <c r="A3">
        <v>1</v>
      </c>
      <c r="B3" t="s">
        <v>71</v>
      </c>
      <c r="C3" t="s">
        <v>70</v>
      </c>
      <c r="D3" s="6">
        <f>'Besoins'!$B$2*20</f>
        <v>20</v>
      </c>
      <c r="E3" t="s">
        <v>3</v>
      </c>
    </row>
    <row r="4">
      <c r="A4">
        <v>2</v>
      </c>
      <c r="B4" t="s">
        <v>72</v>
      </c>
      <c r="C4" t="s">
        <v>70</v>
      </c>
      <c r="D4" s="6">
        <f>'Besoins'!$B$2*0.386</f>
        <v>0.386</v>
      </c>
      <c r="E4" t="s">
        <v>15</v>
      </c>
    </row>
    <row r="5">
      <c r="A5">
        <v>3</v>
      </c>
      <c r="B5" t="s">
        <v>73</v>
      </c>
      <c r="C5" t="s">
        <v>74</v>
      </c>
      <c r="D5" s="6">
        <f>'Besoins'!$B$2*0.13</f>
        <v>0.13</v>
      </c>
      <c r="E5" t="s">
        <v>21</v>
      </c>
    </row>
    <row r="6">
      <c r="A6">
        <v>3</v>
      </c>
      <c r="B6" t="s">
        <v>75</v>
      </c>
      <c r="C6" t="s">
        <v>74</v>
      </c>
      <c r="D6" s="6">
        <f>'Besoins'!$B$2*0.002</f>
        <v>0.002</v>
      </c>
      <c r="E6" t="s">
        <v>15</v>
      </c>
    </row>
    <row r="7">
      <c r="A7">
        <v>3</v>
      </c>
      <c r="B7" t="s">
        <v>76</v>
      </c>
      <c r="C7" t="s">
        <v>74</v>
      </c>
      <c r="D7" s="6">
        <f>'Besoins'!$B$2*0.004</f>
        <v>0.004</v>
      </c>
      <c r="E7" t="s">
        <v>15</v>
      </c>
    </row>
    <row r="8">
      <c r="A8">
        <v>3</v>
      </c>
      <c r="B8" t="s">
        <v>77</v>
      </c>
      <c r="C8" t="s">
        <v>74</v>
      </c>
      <c r="D8" s="6">
        <f>'Besoins'!$B$2*0.06</f>
        <v>0.06</v>
      </c>
      <c r="E8" t="s">
        <v>15</v>
      </c>
    </row>
    <row r="9">
      <c r="A9">
        <v>3</v>
      </c>
      <c r="B9" t="s">
        <v>78</v>
      </c>
      <c r="C9" t="s">
        <v>74</v>
      </c>
      <c r="D9" s="6">
        <f>'Besoins'!$B$2*0.08</f>
        <v>0.08</v>
      </c>
      <c r="E9" t="s">
        <v>15</v>
      </c>
    </row>
    <row r="10">
      <c r="A10">
        <v>3</v>
      </c>
      <c r="B10" t="s">
        <v>79</v>
      </c>
      <c r="C10" t="s">
        <v>80</v>
      </c>
      <c r="D10" s="6">
        <f>'Besoins'!$B$2*2</f>
        <v>2</v>
      </c>
      <c r="E10" t="s">
        <v>3</v>
      </c>
    </row>
    <row r="11">
      <c r="A11">
        <v>2</v>
      </c>
      <c r="B11" t="s">
        <v>81</v>
      </c>
      <c r="C11" t="s">
        <v>74</v>
      </c>
      <c r="D11" s="6">
        <f>'Besoins'!$B$2*0.25</f>
        <v>0.25</v>
      </c>
      <c r="E11" t="s">
        <v>3</v>
      </c>
    </row>
    <row r="12">
      <c r="A12">
        <v>1</v>
      </c>
      <c r="B12" t="s">
        <v>82</v>
      </c>
      <c r="C12" t="s">
        <v>70</v>
      </c>
      <c r="D12" s="6">
        <f>'Besoins'!$B$2*1.62</f>
        <v>1.62</v>
      </c>
      <c r="E12" t="s">
        <v>15</v>
      </c>
    </row>
    <row r="13">
      <c r="A13">
        <v>2</v>
      </c>
      <c r="B13" t="s">
        <v>83</v>
      </c>
      <c r="C13" t="s">
        <v>74</v>
      </c>
      <c r="D13" s="6">
        <f>'Besoins'!$B$2*1.5</f>
        <v>1.5</v>
      </c>
      <c r="E13" t="s">
        <v>21</v>
      </c>
    </row>
    <row r="14">
      <c r="A14">
        <v>2</v>
      </c>
      <c r="B14" t="s">
        <v>84</v>
      </c>
      <c r="C14" t="s">
        <v>74</v>
      </c>
      <c r="D14" s="6">
        <f>'Besoins'!$B$2*0.12</f>
        <v>0.12</v>
      </c>
      <c r="E14" t="s">
        <v>15</v>
      </c>
    </row>
    <row r="15">
      <c r="A15">
        <v>1</v>
      </c>
      <c r="B15" t="s">
        <v>85</v>
      </c>
      <c r="C15" t="s">
        <v>74</v>
      </c>
      <c r="D15" s="6">
        <f>'Besoins'!$B$2*0.05</f>
        <v>0.05</v>
      </c>
      <c r="E1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86</v>
      </c>
      <c r="B1"/>
      <c r="C1"/>
      <c r="D1"/>
    </row>
    <row r="2">
      <c r="A2" t="str" s="13">
        <f>"00001034 · PAT.GATEAUX · référence : "&amp;Besoins!B3&amp;" "&amp;Besoins!C3&amp;" · multiplicateur réglable sur la feuille ""Besoins"""</f>
        <v>00001034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89</v>
      </c>
      <c r="B10"/>
      <c r="C10"/>
      <c r="D10"/>
    </row>
    <row r="11">
      <c r="A11" t="s" s="16">
        <v>90</v>
      </c>
      <c r="B11" t="str" s="12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6">
        <f>Besoins!E7</f>
        <v>0.08</v>
      </c>
      <c r="D12" t="str">
        <f>Besoins!F7</f>
        <v>kg</v>
      </c>
    </row>
    <row r="13">
      <c r="A13"/>
      <c r="B13" t="str" s="15">
        <f>"ℹ "&amp;Procedure!E4</f>
        <v>ℹ</v>
      </c>
      <c r="C13"/>
      <c r="D13"/>
    </row>
    <row r="14">
      <c r="A14" t="s" s="16">
        <v>91</v>
      </c>
      <c r="B14" t="str" s="12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6">
        <f>Besoins!E11</f>
        <v>0.13</v>
      </c>
      <c r="D15" t="str">
        <f>Besoins!F11</f>
        <v>lt</v>
      </c>
    </row>
    <row r="16">
      <c r="A16"/>
      <c r="B16" t="str">
        <f>Besoins!B12</f>
        <v>SEL</v>
      </c>
      <c r="C16" s="6">
        <f>Besoins!E12</f>
        <v>0.002</v>
      </c>
      <c r="D16" t="str">
        <f>Besoins!F12</f>
        <v>kg</v>
      </c>
    </row>
    <row r="17">
      <c r="A17"/>
      <c r="B17" t="s">
        <v>92</v>
      </c>
      <c r="C17" s="6">
        <f>'Besoins'!$B$2*0.004</f>
        <v>0.004</v>
      </c>
      <c r="D17" t="s">
        <v>15</v>
      </c>
    </row>
    <row r="18">
      <c r="A18"/>
      <c r="B18" t="str">
        <f>Besoins!B8</f>
        <v>BEURRE</v>
      </c>
      <c r="C18" s="6">
        <f>Besoins!E8</f>
        <v>0.06</v>
      </c>
      <c r="D18" t="str">
        <f>Besoins!F8</f>
        <v>kg</v>
      </c>
    </row>
    <row r="19">
      <c r="A19"/>
      <c r="B19" t="str" s="15">
        <f>"ℹ "&amp;Procedure!E5</f>
        <v>ℹ</v>
      </c>
      <c r="C19"/>
      <c r="D19"/>
    </row>
    <row r="20">
      <c r="A20" t="s" s="16">
        <v>93</v>
      </c>
      <c r="B20" t="str" s="12">
        <f>"[MÉLANGER] "&amp;Procedure!D6</f>
        <v>[MÉLANGER] La farine dans le liquide</v>
      </c>
      <c r="C20"/>
      <c r="D20"/>
    </row>
    <row r="21">
      <c r="A21"/>
      <c r="B21" t="str" s="15">
        <f>"ℹ "&amp;Procedure!E6</f>
        <v>ℹ</v>
      </c>
      <c r="C21"/>
      <c r="D21"/>
    </row>
    <row r="22">
      <c r="A22" t="s" s="16">
        <v>94</v>
      </c>
      <c r="B22" t="str" s="12">
        <f>"[DESSÉCHER] "&amp;Procedure!D7</f>
        <v>[DESSÉCHER] La panade à la spatule</v>
      </c>
      <c r="C22"/>
      <c r="D22"/>
    </row>
    <row r="23">
      <c r="A23"/>
      <c r="B23" t="str" s="15">
        <f>"ℹ "&amp;Procedure!E7</f>
        <v>ℹ</v>
      </c>
      <c r="C23"/>
      <c r="D23"/>
    </row>
    <row r="24">
      <c r="A24" t="s" s="16">
        <v>95</v>
      </c>
      <c r="B24" t="str" s="12">
        <f>"[INCORPORER] "&amp;Procedure!D8</f>
        <v>[INCORPORER] Les œufs entiers un à un</v>
      </c>
      <c r="C24"/>
      <c r="D24"/>
    </row>
    <row r="25">
      <c r="A25"/>
      <c r="B25" t="s">
        <v>96</v>
      </c>
      <c r="C25" s="6">
        <f>'Besoins'!$B$2*2</f>
        <v>2</v>
      </c>
      <c r="D25" t="s">
        <v>3</v>
      </c>
    </row>
    <row r="26">
      <c r="A26"/>
      <c r="B26" t="str" s="15">
        <f>"ℹ "&amp;Procedure!E8</f>
        <v>ℹ</v>
      </c>
      <c r="C26"/>
      <c r="D26"/>
    </row>
    <row r="27">
      <c r="A27" t="s" s="16">
        <v>97</v>
      </c>
      <c r="B27" t="str" s="12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4">
        <v>98</v>
      </c>
      <c r="B29"/>
      <c r="C29"/>
      <c r="D29"/>
    </row>
    <row r="30">
      <c r="A30"/>
      <c r="B3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7">
        <v>99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2026-08-01T07:06:15Z</dcterms:created>
  <dc:title>SAINT-HONORé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2026-08-01T07:06:15Z</dcterms:modified>
  <cp:revision>1</cp:revision>
</cp:coreProperties>
</file>