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<sst xmlns="http://schemas.openxmlformats.org/spreadsheetml/2006/main" count="63" uniqueCount="63">
  <si>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</si>
  <si>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</si>
  <si>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</si>
  <si>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</si>
  <si>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</si>
  <si>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</si>
  <si>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</si>
  <si>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</si>
  <si>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</si>
  <si>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</si>
  <si>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</si>
  <si>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</si>
  <si>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</si>
  <si>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</si>
  <si>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</si>
  <si>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</si>
  <si>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</si>
  <si>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</si>
  <si>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</si>
  <si>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</si>
  <si>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</si>
  <si>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</si>
  <si>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</si>
  <si>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</si>
  <si>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</si>
  <si>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</si>
  <si>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</si>
  <si>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</si>
  <si>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</si>
  <si>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</si>
  <si>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</si>
  <si>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</si>
  <si>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</si>
  <si>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</si>
  <si>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</si>
  <si>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</si>
  <si>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</si>
  <si>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MYRTILLES</t>
  </si>
  <si>
    <t>CROUTE  (TARTELETTE)</t>
  </si>
  <si>
    <t>PÂTE SUCRÉE</t>
  </si>
  <si>
    <t>MYRTILLES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</si>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</sst>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10.666667</v>
      </c>
      <c r="E7" s="6">
        <f>D7*$B$2</f>
        <v>10.666667</v>
      </c>
      <c r="F7" t="s">
        <v>15</v>
      </c>
      <c r="G7" s="9">
        <f>E7*0.0220639993</f>
        <v>0.235349</v>
      </c>
    </row>
    <row r="8">
      <c r="A8" t="s" s="8">
        <v>16</v>
      </c>
      <c r="B8" t="s">
        <v>17</v>
      </c>
      <c r="C8" t="s">
        <v>18</v>
      </c>
      <c r="D8" s="4">
        <v>5.333333</v>
      </c>
      <c r="E8" s="6">
        <f>D8*$B$2</f>
        <v>5.333333</v>
      </c>
      <c r="F8" t="s">
        <v>15</v>
      </c>
      <c r="G8" s="9">
        <f>E8*3.951400247</f>
        <v>21.074133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9">
        <f>E9*1.475</f>
        <v>0.36875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53.333333</v>
      </c>
      <c r="E11" s="6">
        <f>D11*$B$2</f>
        <v>53.333333</v>
      </c>
      <c r="F11" t="s">
        <v>3</v>
      </c>
      <c r="G11" s="9">
        <f>E11*0.2700000017</f>
        <v>14.4</v>
      </c>
    </row>
    <row r="12">
      <c r="A12" t="s" s="8">
        <v>27</v>
      </c>
      <c r="B12" t="s">
        <v>28</v>
      </c>
      <c r="C12" t="s">
        <v>29</v>
      </c>
      <c r="D12" s="4">
        <v>5.333333</v>
      </c>
      <c r="E12" s="6">
        <f>D12*$B$2</f>
        <v>5.333333</v>
      </c>
      <c r="F12" t="s">
        <v>15</v>
      </c>
      <c r="G12" s="9">
        <f>E12*0.9500000594</f>
        <v>5.066667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'Besoins'!$B$2*24</f>
        <v>24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'Besoins'!$B$2*24</f>
        <v>24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'Besoins'!$B$2*24</f>
        <v>24</v>
      </c>
      <c r="E4" t="s">
        <v>15</v>
      </c>
    </row>
    <row r="5">
      <c r="A5">
        <v>3</v>
      </c>
      <c r="B5" t="s">
        <v>48</v>
      </c>
      <c r="C5" t="s">
        <v>49</v>
      </c>
      <c r="D5" s="6">
        <f>'Besoins'!$B$2*5.3333333333</f>
        <v>5.333333</v>
      </c>
      <c r="E5" t="s">
        <v>15</v>
      </c>
    </row>
    <row r="6">
      <c r="A6">
        <v>3</v>
      </c>
      <c r="B6" t="s">
        <v>50</v>
      </c>
      <c r="C6" t="s">
        <v>49</v>
      </c>
      <c r="D6" s="6">
        <f>'Besoins'!$B$2*5.3333333333</f>
        <v>5.333333</v>
      </c>
      <c r="E6" t="s">
        <v>15</v>
      </c>
    </row>
    <row r="7">
      <c r="A7">
        <v>3</v>
      </c>
      <c r="B7" t="s">
        <v>51</v>
      </c>
      <c r="C7" t="s">
        <v>52</v>
      </c>
      <c r="D7" s="6">
        <f>'Besoins'!$B$2*53.3333333333</f>
        <v>53.333333</v>
      </c>
      <c r="E7" t="s">
        <v>3</v>
      </c>
    </row>
    <row r="8">
      <c r="A8">
        <v>3</v>
      </c>
      <c r="B8" t="s">
        <v>53</v>
      </c>
      <c r="C8" t="s">
        <v>49</v>
      </c>
      <c r="D8" s="6">
        <f>'Besoins'!$B$2*10.6666666667</f>
        <v>10.666667</v>
      </c>
      <c r="E8" t="s">
        <v>15</v>
      </c>
    </row>
    <row r="9">
      <c r="A9">
        <v>1</v>
      </c>
      <c r="B9" t="s">
        <v>54</v>
      </c>
      <c r="C9" t="s">
        <v>45</v>
      </c>
      <c r="D9" s="6">
        <f>'Besoins'!$B$2*1.25</f>
        <v>1.25</v>
      </c>
      <c r="E9" t="s">
        <v>15</v>
      </c>
    </row>
    <row r="10">
      <c r="A10">
        <v>2</v>
      </c>
      <c r="B10" t="s">
        <v>55</v>
      </c>
      <c r="C10" t="s">
        <v>49</v>
      </c>
      <c r="D10" s="6">
        <f>'Besoins'!$B$2*1</f>
        <v>1</v>
      </c>
      <c r="E10" t="s">
        <v>15</v>
      </c>
    </row>
    <row r="11">
      <c r="A11">
        <v>2</v>
      </c>
      <c r="B11" t="s">
        <v>56</v>
      </c>
      <c r="C11" t="s">
        <v>49</v>
      </c>
      <c r="D11" s="6">
        <f>'Besoins'!$B$2*0.25</f>
        <v>0.25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