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<sst xmlns="http://schemas.openxmlformats.org/spreadsheetml/2006/main" count="77" uniqueCount="77">
  <si>
    <t>Besoins matière</t>
  </si>
  <si>
    <t>Multiplicateur souhaité</t>
  </si>
  <si>
    <t>Quantité de référence</t>
  </si>
  <si>
    <t>pc</t>
  </si>
  <si>
    <t>Quantité obtenue</t>
  </si>
  <si>
    <t>Code</t>
  </si>
  <si>
    <t>Matière première</t>
  </si>
  <si>
    <t>Classe</t>
  </si>
  <si>
    <t>Base (×1, modifiable)</t>
  </si>
  <si>
    <t>Quantité</t>
  </si>
  <si>
    <t>Unité</t>
  </si>
  <si>
    <t>Coût</t>
  </si>
  <si>
    <t>CONS-CÂPRE</t>
  </si>
  <si>
    <t>Câpres au vinaigre bocal</t>
  </si>
  <si>
    <t>Conserves de légumes</t>
  </si>
  <si>
    <t>kg</t>
  </si>
  <si>
    <t>CONS-CORNICHON</t>
  </si>
  <si>
    <t>Cornichons fins au vinaigre bocal</t>
  </si>
  <si>
    <t>EPI-PIMENT-CAYE</t>
  </si>
  <si>
    <t>Piment de Cayenne</t>
  </si>
  <si>
    <t>Épices en poudre et graines</t>
  </si>
  <si>
    <t>EPI-POIVRE-NOIR</t>
  </si>
  <si>
    <t>Poivre noir moulu</t>
  </si>
  <si>
    <t>RNME101411</t>
  </si>
  <si>
    <t>Moutarde de Dijon seau 5kg</t>
  </si>
  <si>
    <t>Assaisonnements et corps gras</t>
  </si>
  <si>
    <t>RNME101418</t>
  </si>
  <si>
    <t>Vinaigre d'alcool blanc 1,5L</t>
  </si>
  <si>
    <t>u</t>
  </si>
  <si>
    <t>HUI-TOURNESOL</t>
  </si>
  <si>
    <t>Huile de tournesol raffinée vrac</t>
  </si>
  <si>
    <t>Huiles végétales</t>
  </si>
  <si>
    <t>lt</t>
  </si>
  <si>
    <t>MIX-HERB-CPE</t>
  </si>
  <si>
    <t>Cerfeuil Persil Estragon frais haches</t>
  </si>
  <si>
    <t>Légumes</t>
  </si>
  <si>
    <t>RNM27820123</t>
  </si>
  <si>
    <t>OIGNON jaune France cat.I 60-80mm</t>
  </si>
  <si>
    <t>OVO-JAUNE-LIQ</t>
  </si>
  <si>
    <t>Jaune d'oeuf liquide pasteurisé</t>
  </si>
  <si>
    <t>Ovoproduits</t>
  </si>
  <si>
    <t>SEL-FIN</t>
  </si>
  <si>
    <t>Sel fin de cuisine</t>
  </si>
  <si>
    <t>Sels et condiments de base</t>
  </si>
  <si>
    <t>Total</t>
  </si>
  <si>
    <t>Recette</t>
  </si>
  <si>
    <t>#</t>
  </si>
  <si>
    <t>Verbe</t>
  </si>
  <si>
    <t>Étape</t>
  </si>
  <si>
    <t>Précision technique</t>
  </si>
  <si>
    <t>Durée</t>
  </si>
  <si>
    <t>SAUCE TARTARE</t>
  </si>
  <si>
    <t>SAUCE MAYONNAISE</t>
  </si>
  <si>
    <t>Niveau</t>
  </si>
  <si>
    <t>Composant</t>
  </si>
  <si>
    <t>Type</t>
  </si>
  <si>
    <t>Quantité (× multiplicateur, voir feuille Besoins)</t>
  </si>
  <si>
    <t>recette</t>
  </si>
  <si>
    <t xml:space="preserve">    ↳ SAUCE MAYONNAISE</t>
  </si>
  <si>
    <t xml:space="preserve">        ↳ Huile de tournesol raffinée vrac</t>
  </si>
  <si>
    <t>matiere</t>
  </si>
  <si>
    <t xml:space="preserve">        ↳ Vinaigre d'alcool blanc 1,5L</t>
  </si>
  <si>
    <t xml:space="preserve">        ↳ Sel fin de cuisine</t>
  </si>
  <si>
    <t xml:space="preserve">        ↳ Poivre noir moulu</t>
  </si>
  <si>
    <t xml:space="preserve">        ↳ Piment de Cayenne</t>
  </si>
  <si>
    <t xml:space="preserve">        ↳ Moutarde de Dijon seau 5kg</t>
  </si>
  <si>
    <t xml:space="preserve">        ↳ Jaune d'oeuf liquide pasteurisé</t>
  </si>
  <si>
    <t xml:space="preserve">    ↳ Câpres au vinaigre bocal</t>
  </si>
  <si>
    <t xml:space="preserve">    ↳ Cornichons fins au vinaigre bocal</t>
  </si>
  <si>
    <t xml:space="preserve">    ↳ OIGNON jaune France cat.I 60-80mm</t>
  </si>
  <si>
    <t xml:space="preserve">    ↳ Cerfeuil Persil Estragon frais haches</t>
  </si>
  <si>
    <t>Fiche technique — SAUCE TARTARE</t>
  </si>
  <si>
    <t>SAUCE TARTARE  GRO_CDC_203E</t>
  </si>
  <si>
    <t>1.</t>
  </si>
  <si>
    <t xml:space="preserve">    SAUCE MAYONNAISE</t>
  </si>
  <si>
    <t>↳ SAUCE MAYONNAISE  GRO_CDC_203A</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</si>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</sst>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8"/>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E7*6.2</f>
        <v>0.62</v>
      </c>
    </row>
    <row r="8">
      <c r="A8" t="s">
        <v>16</v>
      </c>
      <c r="B8" t="s">
        <v>17</v>
      </c>
      <c r="C8" t="s">
        <v>14</v>
      </c>
      <c r="D8" s="4">
        <v>0.3</v>
      </c>
      <c r="E8" s="6">
        <f>D8*$B$2</f>
        <v>0.3</v>
      </c>
      <c r="F8" t="s">
        <v>15</v>
      </c>
      <c r="G8" s="8">
        <f>E8*3.8</f>
        <v>1.14</v>
      </c>
    </row>
    <row r="9">
      <c r="A9" t="s">
        <v>18</v>
      </c>
      <c r="B9" t="s">
        <v>19</v>
      </c>
      <c r="C9" t="s">
        <v>20</v>
      </c>
      <c r="D9" s="4">
        <v>0.001</v>
      </c>
      <c r="E9" s="6">
        <f>D9*$B$2</f>
        <v>0.001</v>
      </c>
      <c r="F9" t="s">
        <v>15</v>
      </c>
      <c r="G9" s="8">
        <f>E9*9.8</f>
        <v>0.0098</v>
      </c>
    </row>
    <row r="10">
      <c r="A10" t="s">
        <v>21</v>
      </c>
      <c r="B10" t="s">
        <v>22</v>
      </c>
      <c r="C10" t="s">
        <v>20</v>
      </c>
      <c r="D10" s="4">
        <v>0.006</v>
      </c>
      <c r="E10" s="6">
        <f>D10*$B$2</f>
        <v>0.006</v>
      </c>
      <c r="F10" t="s">
        <v>15</v>
      </c>
      <c r="G10" s="8">
        <f>E10*12.5</f>
        <v>0.075</v>
      </c>
    </row>
    <row r="11">
      <c r="A11" t="s">
        <v>23</v>
      </c>
      <c r="B11" t="s">
        <v>24</v>
      </c>
      <c r="C11" t="s">
        <v>25</v>
      </c>
      <c r="D11" s="4">
        <v>0.09</v>
      </c>
      <c r="E11" s="6">
        <f>D11*$B$2</f>
        <v>0.09</v>
      </c>
      <c r="F11" t="s">
        <v>15</v>
      </c>
      <c r="G11" s="8">
        <f>E11*3.71</f>
        <v>0.3339</v>
      </c>
    </row>
    <row r="12">
      <c r="A12" t="s">
        <v>26</v>
      </c>
      <c r="B12" t="s">
        <v>27</v>
      </c>
      <c r="C12" t="s">
        <v>25</v>
      </c>
      <c r="D12" s="4">
        <v>0.3</v>
      </c>
      <c r="E12" s="6">
        <f>D12*$B$2</f>
        <v>0.3</v>
      </c>
      <c r="F12" t="s">
        <v>28</v>
      </c>
      <c r="G12" s="8">
        <f>E12*1.56</f>
        <v>0.468</v>
      </c>
    </row>
    <row r="13">
      <c r="A13" t="s">
        <v>29</v>
      </c>
      <c r="B13" t="s">
        <v>30</v>
      </c>
      <c r="C13" t="s">
        <v>31</v>
      </c>
      <c r="D13" s="4">
        <v>3</v>
      </c>
      <c r="E13" s="6">
        <f>D13*$B$2</f>
        <v>3</v>
      </c>
      <c r="F13" t="s">
        <v>32</v>
      </c>
      <c r="G13" s="8">
        <f>E13*1.05</f>
        <v>3.15</v>
      </c>
    </row>
    <row r="14">
      <c r="A14" t="s">
        <v>33</v>
      </c>
      <c r="B14" t="s">
        <v>34</v>
      </c>
      <c r="C14" t="s">
        <v>35</v>
      </c>
      <c r="D14" s="4">
        <v>0.12</v>
      </c>
      <c r="E14" s="6">
        <f>D14*$B$2</f>
        <v>0.12</v>
      </c>
      <c r="F14" t="s">
        <v>15</v>
      </c>
      <c r="G14" s="8">
        <f>E14*0</f>
        <v>0</v>
      </c>
    </row>
    <row r="15">
      <c r="A15" t="s">
        <v>36</v>
      </c>
      <c r="B15" t="s">
        <v>37</v>
      </c>
      <c r="C15" t="s">
        <v>35</v>
      </c>
      <c r="D15" s="4">
        <v>0.3</v>
      </c>
      <c r="E15" s="6">
        <f>D15*$B$2</f>
        <v>0.3</v>
      </c>
      <c r="F15" t="s">
        <v>15</v>
      </c>
      <c r="G15" s="8">
        <f>E15*0.4</f>
        <v>0.12</v>
      </c>
    </row>
    <row r="16">
      <c r="A16" t="s">
        <v>38</v>
      </c>
      <c r="B16" t="s">
        <v>39</v>
      </c>
      <c r="C16" t="s">
        <v>40</v>
      </c>
      <c r="D16" s="4">
        <v>0.25</v>
      </c>
      <c r="E16" s="6">
        <f>D16*$B$2</f>
        <v>0.25</v>
      </c>
      <c r="F16" t="s">
        <v>15</v>
      </c>
      <c r="G16" s="8">
        <f>E16*5.8</f>
        <v>1.45</v>
      </c>
    </row>
    <row r="17">
      <c r="A17" t="s">
        <v>41</v>
      </c>
      <c r="B17" t="s">
        <v>42</v>
      </c>
      <c r="C17" t="s">
        <v>43</v>
      </c>
      <c r="D17" s="4">
        <v>0.015</v>
      </c>
      <c r="E17" s="6">
        <f>D17*$B$2</f>
        <v>0.015</v>
      </c>
      <c r="F17" t="s">
        <v>15</v>
      </c>
      <c r="G17" s="8">
        <f>E17*0.35</f>
        <v>0.00525</v>
      </c>
    </row>
    <row r="18">
      <c r="A18"/>
      <c r="B18"/>
      <c r="C18"/>
      <c r="D18"/>
      <c r="E18"/>
      <c r="F18" t="s" s="9">
        <v>44</v>
      </c>
      <c r="G18" s="10">
        <f>SUM(G7:G17)</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3"/>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45</v>
      </c>
      <c r="B1" t="s" s="7">
        <v>46</v>
      </c>
      <c r="C1" t="s" s="7">
        <v>47</v>
      </c>
      <c r="D1" t="s" s="7">
        <v>48</v>
      </c>
      <c r="E1" t="s" s="7">
        <v>49</v>
      </c>
      <c r="F1" t="s" s="7">
        <v>50</v>
      </c>
    </row>
    <row r="2">
      <c r="A2" t="s">
        <v>51</v>
      </c>
      <c r="B2">
        <v>1</v>
      </c>
      <c r="C2"/>
      <c r="D2" t="inlineStr" s="11">
        <is>
          <t>Au mixeur, hacher les câpres, les oignons et les aromates préalablement lavés et désinfectés suivant la procédure indiquée. Incorporer les éléments hachés à la mayonnaise de base.</t>
        </is>
      </c>
      <c r="E2" t="s" s="11"/>
      <c r="F2"/>
    </row>
    <row r="3">
      <c r="A3" t="s">
        <v>52</v>
      </c>
      <c r="B3">
        <v>1</v>
      </c>
      <c r="C3"/>
      <c r="D3" t="inlineStr" s="11">
        <is>
          <t>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t>
        </is>
      </c>
      <c r="E3" t="s" s="11"/>
      <c r="F3"/>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4"/>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53</v>
      </c>
      <c r="B1" t="s" s="7">
        <v>54</v>
      </c>
      <c r="C1" t="s" s="7">
        <v>55</v>
      </c>
      <c r="D1" t="s" s="7">
        <v>56</v>
      </c>
      <c r="E1" t="s" s="7">
        <v>10</v>
      </c>
    </row>
    <row r="2">
      <c r="A2">
        <v>0</v>
      </c>
      <c r="B2" t="s">
        <v>51</v>
      </c>
      <c r="C2" t="s">
        <v>57</v>
      </c>
      <c r="D2" s="6">
        <f>'Besoins'!$B$2*100</f>
        <v>100</v>
      </c>
      <c r="E2" t="s">
        <v>3</v>
      </c>
    </row>
    <row r="3">
      <c r="A3">
        <v>1</v>
      </c>
      <c r="B3" t="s">
        <v>58</v>
      </c>
      <c r="C3" t="s">
        <v>57</v>
      </c>
      <c r="D3" s="6">
        <f>'Besoins'!$B$2*100</f>
        <v>100</v>
      </c>
      <c r="E3" t="s">
        <v>3</v>
      </c>
    </row>
    <row r="4">
      <c r="A4">
        <v>2</v>
      </c>
      <c r="B4" t="s">
        <v>59</v>
      </c>
      <c r="C4" t="s">
        <v>60</v>
      </c>
      <c r="D4" s="6">
        <f>'Besoins'!$B$2*3</f>
        <v>3</v>
      </c>
      <c r="E4" t="s">
        <v>32</v>
      </c>
    </row>
    <row r="5">
      <c r="A5">
        <v>2</v>
      </c>
      <c r="B5" t="s">
        <v>61</v>
      </c>
      <c r="C5" t="s">
        <v>60</v>
      </c>
      <c r="D5" s="6">
        <f>'Besoins'!$B$2*0.3</f>
        <v>0.3</v>
      </c>
      <c r="E5" t="s">
        <v>32</v>
      </c>
    </row>
    <row r="6">
      <c r="A6">
        <v>2</v>
      </c>
      <c r="B6" t="s">
        <v>62</v>
      </c>
      <c r="C6" t="s">
        <v>60</v>
      </c>
      <c r="D6" s="6">
        <f>'Besoins'!$B$2*0.015</f>
        <v>0.015</v>
      </c>
      <c r="E6" t="s">
        <v>15</v>
      </c>
    </row>
    <row r="7">
      <c r="A7">
        <v>2</v>
      </c>
      <c r="B7" t="s">
        <v>63</v>
      </c>
      <c r="C7" t="s">
        <v>60</v>
      </c>
      <c r="D7" s="6">
        <f>'Besoins'!$B$2*0.006</f>
        <v>0.006</v>
      </c>
      <c r="E7" t="s">
        <v>15</v>
      </c>
    </row>
    <row r="8">
      <c r="A8">
        <v>2</v>
      </c>
      <c r="B8" t="s">
        <v>64</v>
      </c>
      <c r="C8" t="s">
        <v>60</v>
      </c>
      <c r="D8" s="6">
        <f>'Besoins'!$B$2*0.001</f>
        <v>0.001</v>
      </c>
      <c r="E8" t="s">
        <v>15</v>
      </c>
    </row>
    <row r="9">
      <c r="A9">
        <v>2</v>
      </c>
      <c r="B9" t="s">
        <v>65</v>
      </c>
      <c r="C9" t="s">
        <v>60</v>
      </c>
      <c r="D9" s="6">
        <f>'Besoins'!$B$2*0.09</f>
        <v>0.09</v>
      </c>
      <c r="E9" t="s">
        <v>15</v>
      </c>
    </row>
    <row r="10">
      <c r="A10">
        <v>2</v>
      </c>
      <c r="B10" t="s">
        <v>66</v>
      </c>
      <c r="C10" t="s">
        <v>60</v>
      </c>
      <c r="D10" s="6">
        <f>'Besoins'!$B$2*0.25</f>
        <v>0.25</v>
      </c>
      <c r="E10" t="s">
        <v>15</v>
      </c>
    </row>
    <row r="11">
      <c r="A11">
        <v>1</v>
      </c>
      <c r="B11" t="s">
        <v>67</v>
      </c>
      <c r="C11" t="s">
        <v>60</v>
      </c>
      <c r="D11" s="6">
        <f>'Besoins'!$B$2*0.1</f>
        <v>0.1</v>
      </c>
      <c r="E11" t="s">
        <v>15</v>
      </c>
    </row>
    <row r="12">
      <c r="A12">
        <v>1</v>
      </c>
      <c r="B12" t="s">
        <v>68</v>
      </c>
      <c r="C12" t="s">
        <v>60</v>
      </c>
      <c r="D12" s="6">
        <f>'Besoins'!$B$2*0.3</f>
        <v>0.3</v>
      </c>
      <c r="E12" t="s">
        <v>15</v>
      </c>
    </row>
    <row r="13">
      <c r="A13">
        <v>1</v>
      </c>
      <c r="B13" t="s">
        <v>69</v>
      </c>
      <c r="C13" t="s">
        <v>60</v>
      </c>
      <c r="D13" s="6">
        <f>'Besoins'!$B$2*0.3</f>
        <v>0.3</v>
      </c>
      <c r="E13" t="s">
        <v>15</v>
      </c>
    </row>
    <row r="14">
      <c r="A14">
        <v>1</v>
      </c>
      <c r="B14" t="s">
        <v>70</v>
      </c>
      <c r="C14" t="s">
        <v>60</v>
      </c>
      <c r="D14" s="6">
        <f>'Besoins'!$B$2*0.12</f>
        <v>0.12</v>
      </c>
      <c r="E14"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2"/>
  <cols>
    <col min="1" max="1" width="22" customWidth="1"/>
    <col min="2" max="2" width="52" customWidth="1"/>
    <col min="3" max="3" width="14" customWidth="1"/>
    <col min="4" max="4" width="10" customWidth="1"/>
  </cols>
  <sheetData>
    <row r="1" customHeight="1" ht="24">
      <c r="A1" t="s" s="2">
        <v>71</v>
      </c>
      <c r="B1"/>
      <c r="C1"/>
      <c r="D1"/>
    </row>
    <row r="2">
      <c r="A2" t="str" s="12">
        <f>"GRO_CDC_203E · GRO.SAUCES · référence : "&amp;Besoins!B3&amp;" "&amp;Besoins!C3&amp;" · multiplicateur réglable sur la feuille ""Besoins"""</f>
        <v>GRO_CDC_203E · GRO.SAUCES · référence : 100 pc · multiplicateur réglable sur la feuille </v>
      </c>
      <c r="B2"/>
      <c r="C2"/>
      <c r="D2"/>
    </row>
    <row r="3">
      <c r="A3"/>
      <c r="B3"/>
      <c r="C3"/>
      <c r="D3"/>
    </row>
    <row r="4">
      <c r="A4" t="s" s="13">
        <v>72</v>
      </c>
      <c r="B4"/>
      <c r="C4"/>
      <c r="D4"/>
    </row>
    <row r="5">
      <c r="A5" t="s" s="14">
        <v>73</v>
      </c>
      <c r="B5" t="str" s="11">
        <f>Procedure!D2</f>
        <v>Au mixeur, hacher les câpres, les oignons et les aromates préalablement lavés et désinfectés suivant la procédure indiquée. Incorporer les éléments hachés à la mayonnaise de base.</v>
      </c>
      <c r="C5"/>
      <c r="D5"/>
    </row>
    <row r="6">
      <c r="A6"/>
      <c r="B6" t="s">
        <v>74</v>
      </c>
      <c r="C6" s="6">
        <f>'Besoins'!$B$2*100</f>
        <v>100</v>
      </c>
      <c r="D6" t="s">
        <v>3</v>
      </c>
    </row>
    <row r="7">
      <c r="A7"/>
      <c r="B7" t="str">
        <f>Besoins!B7</f>
        <v>Câpres au vinaigre bocal</v>
      </c>
      <c r="C7" s="6">
        <f>Besoins!E7</f>
        <v>0.1</v>
      </c>
      <c r="D7" t="str">
        <f>Besoins!F7</f>
        <v>kg</v>
      </c>
    </row>
    <row r="8">
      <c r="A8"/>
      <c r="B8" t="str">
        <f>Besoins!B8</f>
        <v>Cornichons fins au vinaigre bocal</v>
      </c>
      <c r="C8" s="6">
        <f>Besoins!E8</f>
        <v>0.3</v>
      </c>
      <c r="D8" t="str">
        <f>Besoins!F8</f>
        <v>kg</v>
      </c>
    </row>
    <row r="9">
      <c r="A9"/>
      <c r="B9" t="str">
        <f>Besoins!B15</f>
        <v>OIGNON jaune France cat.I 60-80mm</v>
      </c>
      <c r="C9" s="6">
        <f>Besoins!E15</f>
        <v>0.3</v>
      </c>
      <c r="D9" t="str">
        <f>Besoins!F15</f>
        <v>kg</v>
      </c>
    </row>
    <row r="10">
      <c r="A10"/>
      <c r="B10" t="str">
        <f>Besoins!B14</f>
        <v>Cerfeuil Persil Estragon frais haches</v>
      </c>
      <c r="C10" s="6">
        <f>Besoins!E14</f>
        <v>0.12</v>
      </c>
      <c r="D10" t="str">
        <f>Besoins!F14</f>
        <v>kg</v>
      </c>
    </row>
    <row r="11">
      <c r="A11"/>
      <c r="B11"/>
      <c r="C11"/>
      <c r="D11"/>
    </row>
    <row r="12">
      <c r="A12" t="s" s="13">
        <v>75</v>
      </c>
      <c r="B12"/>
      <c r="C12"/>
      <c r="D12"/>
    </row>
    <row r="13">
      <c r="A13" t="s" s="14">
        <v>73</v>
      </c>
      <c r="B13" t="str" s="11">
        <f>Procedure!D3</f>
        <v>Dans la cuve du batteur, au fouet, mélanger la moutarde, le sel, le poivre, le poivre de Cayenne, les jaunes d'œufs pasteurisés et un quart du volume du vinaigre. En deuxième vitesse, incorporer l'huile en filet régulier. En fin de montage de la mayonnaise, ajouter le reste du vinaigre. En troisième vitesse, serrer la mayonnaise pendant 2 minutes. Vérifier l'assaisonnement et la consistance de la sauce.</v>
      </c>
      <c r="C13"/>
      <c r="D13"/>
    </row>
    <row r="14">
      <c r="A14"/>
      <c r="B14" t="str">
        <f>Besoins!B13</f>
        <v>Huile de tournesol raffinée vrac</v>
      </c>
      <c r="C14" s="6">
        <f>Besoins!E13</f>
        <v>3</v>
      </c>
      <c r="D14" t="str">
        <f>Besoins!F13</f>
        <v>lt</v>
      </c>
    </row>
    <row r="15">
      <c r="A15"/>
      <c r="B15" t="str">
        <f>Besoins!B12</f>
        <v>Vinaigre d'alcool blanc 1,5L</v>
      </c>
      <c r="C15" s="6">
        <f>Besoins!E12</f>
        <v>0.3</v>
      </c>
      <c r="D15" t="str">
        <f>Besoins!F12</f>
        <v>lt</v>
      </c>
    </row>
    <row r="16">
      <c r="A16"/>
      <c r="B16" t="str">
        <f>Besoins!B17</f>
        <v>Sel fin de cuisine</v>
      </c>
      <c r="C16" s="6">
        <f>Besoins!E17</f>
        <v>0.015</v>
      </c>
      <c r="D16" t="str">
        <f>Besoins!F17</f>
        <v>kg</v>
      </c>
    </row>
    <row r="17">
      <c r="A17"/>
      <c r="B17" t="str">
        <f>Besoins!B10</f>
        <v>Poivre noir moulu</v>
      </c>
      <c r="C17" s="6">
        <f>Besoins!E10</f>
        <v>0.006</v>
      </c>
      <c r="D17" t="str">
        <f>Besoins!F10</f>
        <v>kg</v>
      </c>
    </row>
    <row r="18">
      <c r="A18"/>
      <c r="B18" t="str">
        <f>Besoins!B9</f>
        <v>Piment de Cayenne</v>
      </c>
      <c r="C18" s="6">
        <f>Besoins!E9</f>
        <v>0.001</v>
      </c>
      <c r="D18" t="str">
        <f>Besoins!F9</f>
        <v>kg</v>
      </c>
    </row>
    <row r="19">
      <c r="A19"/>
      <c r="B19" t="str">
        <f>Besoins!B11</f>
        <v>Moutarde de Dijon seau 5kg</v>
      </c>
      <c r="C19" s="6">
        <f>Besoins!E11</f>
        <v>0.09</v>
      </c>
      <c r="D19" t="str">
        <f>Besoins!F11</f>
        <v>kg</v>
      </c>
    </row>
    <row r="20">
      <c r="A20"/>
      <c r="B20" t="str">
        <f>Besoins!B16</f>
        <v>Jaune d'oeuf liquide pasteurisé</v>
      </c>
      <c r="C20" s="6">
        <f>Besoins!E16</f>
        <v>0.25</v>
      </c>
      <c r="D20" t="str">
        <f>Besoins!F16</f>
        <v>kg</v>
      </c>
    </row>
    <row r="21">
      <c r="A21"/>
      <c r="B21"/>
      <c r="C21"/>
      <c r="D21"/>
    </row>
    <row r="22">
      <c r="A22" t="s" s="15">
        <v>76</v>
      </c>
      <c r="B22"/>
      <c r="C22"/>
      <c r="D22"/>
    </row>
  </sheetData>
  <sheetProtection sheet="1"/>
  <mergeCells count="7">
    <mergeCell ref="A1:D1"/>
    <mergeCell ref="A2:D2"/>
    <mergeCell ref="A4:D4"/>
    <mergeCell ref="B5:D5"/>
    <mergeCell ref="A12:D12"/>
    <mergeCell ref="B13:D13"/>
    <mergeCell ref="A22:D22"/>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2026-08-12T06:57:07Z</dcterms:created>
  <dc:title>SAUCE TARTARE</dc:title>
  <dc:subject/>
  <dc:creator>CUIS.web</dc:creator>
  <cp:lastModifiedBy/>
  <cp:keywords/>
  <dc:description>Export automatique — moteur récursif d'origine : Bernard Vandendaele</dc:description>
  <cp:category/>
  <dc:language>en-US</dc:language>
  <dcterms:modified xsi:type="dcterms:W3CDTF">2026-08-12T06:57:07Z</dcterms:modified>
  <cp:revision>1</cp:revision>
</cp:coreProperties>
</file>