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<sst xmlns="http://schemas.openxmlformats.org/spreadsheetml/2006/main" count="119" uniqueCount="119">
  <si>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</si>
  <si>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</si>
  <si>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</si>
  <si>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pers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</si>
  <si>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</si>
  <si>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</si>
  <si>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</si>
  <si>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</si>
  <si>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</si>
  <si>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</si>
  <si>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</si>
  <si>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</si>
  <si>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</si>
  <si>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</si>
  <si>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</si>
  <si>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</si>
  <si>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</si>
  <si>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</si>
  <si>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</si>
  <si>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pc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</si>
  <si>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</si>
  <si>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</si>
  <si>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</si>
  <si>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</si>
  <si>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</si>
  <si>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</si>
  <si>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</si>
  <si>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</si>
  <si>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</si>
  <si>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</si>
  <si>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</si>
  <si>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</si>
  <si>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</si>
  <si>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</si>
  <si>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</si>
  <si>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</si>
  <si>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</si>
  <si>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</si>
  <si>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</si>
  <si>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</si>
  <si>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</si>
  <si>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</si>
  <si>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</si>
  <si>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</si>
  <si>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</si>
  <si>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</si>
  <si>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</si>
  <si>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</si>
  <si>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00002632</t>
  </si>
  <si>
    <t>Oignon rouge (marché local)</t>
  </si>
  <si>
    <t>RNM57233081</t>
  </si>
  <si>
    <t>POIVRON jaune carré Espagne cat.I gros</t>
  </si>
  <si>
    <t>RNM57234567</t>
  </si>
  <si>
    <t>TOMATE cerise Egypte cat.I barq.250g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</si>
  <si>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</si>
  <si>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</si>
  <si>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</si>
  <si>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</si>
  <si>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</si>
  <si>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</si>
  <si>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</si>
  <si>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</si>
  <si>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</si>
  <si>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</si>
  <si>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</si>
  <si>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</si>
  <si>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</si>
  <si>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</si>
  <si>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</si>
  <si>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</si>
  <si>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Basquaise Maison</t>
  </si>
  <si>
    <t>Aucune procédure rédigée pour cette fiche.</t>
  </si>
  <si>
    <t>POULET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</si>
  <si>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</si>
  <si>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</si>
  <si>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</si>
  <si>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</si>
  <si>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</si>
  <si>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</si>
  <si>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</si>
  <si>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</si>
  <si>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</si>
  <si>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</si>
  <si>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</si>
  <si>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Niveau</t>
  </si>
  <si>
    <t>Composant</t>
  </si>
  <si>
    <t>Type</t>
  </si>
  <si>
    <t>Quantité (× multiplicateur, voir feuille Besoins)</t>
  </si>
  <si>
    <t>recette</t>
  </si>
  <si>
    <t xml:space="preserve">    ↳ POULET</t>
  </si>
  <si>
    <t xml:space="preserve">        ↳ Cuisses de poulet 180/220g UE</t>
  </si>
  <si>
    <t>matiere</t>
  </si>
  <si>
    <t xml:space="preserve">        ↳ GINGEMBRE EN POUDRE</t>
  </si>
  <si>
    <t xml:space="preserve">        ↳ Cumin moulu</t>
  </si>
  <si>
    <t xml:space="preserve">        ↳ Curry en poudre</t>
  </si>
  <si>
    <t xml:space="preserve">        ↳ Graines de coriandre entieres</t>
  </si>
  <si>
    <t xml:space="preserve">        ↳ Oignons émincés 4G</t>
  </si>
  <si>
    <t xml:space="preserve">        ↳ Ail haché IQF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</si>
  <si>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</si>
  <si>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</si>
  <si>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</si>
  <si>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    ↳ Piment de Cayenne</t>
  </si>
  <si>
    <t xml:space="preserve">        ↳ yaourt nature non sucré</t>
  </si>
  <si>
    <t xml:space="preserve">        ↳ Tomates concassées en dés (boîte)</t>
  </si>
  <si>
    <t xml:space="preserve">        ↳ GINGEMBRE Chine</t>
  </si>
  <si>
    <t xml:space="preserve">        ↳ Cardamome moulue</t>
  </si>
  <si>
    <t xml:space="preserve">    ↳ POIVRON jaune carré Espagne cat.I gros</t>
  </si>
  <si>
    <t xml:space="preserve">    ↳ TOMATE cerise Egypte cat.I barq.250g</t>
  </si>
  <si>
    <t xml:space="preserve">    ↳ Oignon rouge (marché local)</t>
  </si>
  <si>
    <t>Fiche technique — Poulet Basquaise Maison</t>
  </si>
  <si>
    <t>Poulet Basquaise Maison  00002631</t>
  </si>
  <si>
    <t>↳ POULET  GRO_CDC_109</t>
  </si>
  <si>
    <t>1.</t>
  </si>
  <si>
    <t>2.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</si>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</sst>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0.0009</v>
      </c>
      <c r="E7" s="6">
        <f>D7*$B$2</f>
        <v>0.0009</v>
      </c>
      <c r="F7" t="s">
        <v>15</v>
      </c>
      <c r="G7" s="9">
        <f>E7*30.9875</f>
        <v>0.027889</v>
      </c>
    </row>
    <row r="8">
      <c r="A8" t="s" s="8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0.45</v>
      </c>
      <c r="E9" s="6">
        <f>D9*$B$2</f>
        <v>0.45</v>
      </c>
      <c r="F9" t="s">
        <v>15</v>
      </c>
      <c r="G9" s="9">
        <f>E9*1.15</f>
        <v>0.5175</v>
      </c>
    </row>
    <row r="10">
      <c r="A10" t="s">
        <v>23</v>
      </c>
      <c r="B10" t="s">
        <v>24</v>
      </c>
      <c r="C10" t="s">
        <v>25</v>
      </c>
      <c r="D10" s="4">
        <v>0.00075</v>
      </c>
      <c r="E10" s="6">
        <f>D10*$B$2</f>
        <v>0.00075</v>
      </c>
      <c r="F10" t="s">
        <v>15</v>
      </c>
      <c r="G10" s="9">
        <f>E10*42</f>
        <v>0.0315</v>
      </c>
    </row>
    <row r="11">
      <c r="A11" t="s">
        <v>26</v>
      </c>
      <c r="B11" t="s">
        <v>27</v>
      </c>
      <c r="C11" t="s">
        <v>25</v>
      </c>
      <c r="D11" s="4">
        <v>0.0009</v>
      </c>
      <c r="E11" s="6">
        <f>D11*$B$2</f>
        <v>0.0009</v>
      </c>
      <c r="F11" t="s">
        <v>15</v>
      </c>
      <c r="G11" s="9">
        <f>E11*8.5</f>
        <v>0.00765</v>
      </c>
    </row>
    <row r="12">
      <c r="A12" t="s">
        <v>28</v>
      </c>
      <c r="B12" t="s">
        <v>29</v>
      </c>
      <c r="C12" t="s">
        <v>25</v>
      </c>
      <c r="D12" s="4">
        <v>0.00045</v>
      </c>
      <c r="E12" s="6">
        <f>D12*$B$2</f>
        <v>0.00045</v>
      </c>
      <c r="F12" t="s">
        <v>15</v>
      </c>
      <c r="G12" s="9">
        <f>E12*0</f>
        <v>0</v>
      </c>
    </row>
    <row r="13">
      <c r="A13" t="s">
        <v>30</v>
      </c>
      <c r="B13" t="s">
        <v>31</v>
      </c>
      <c r="C13" t="s">
        <v>25</v>
      </c>
      <c r="D13" s="4">
        <v>0.00018</v>
      </c>
      <c r="E13" s="6">
        <f>D13*$B$2</f>
        <v>0.00018</v>
      </c>
      <c r="F13" t="s">
        <v>15</v>
      </c>
      <c r="G13" s="9">
        <f>E13*9.8</f>
        <v>0.001764</v>
      </c>
    </row>
    <row r="14">
      <c r="A14" t="s">
        <v>32</v>
      </c>
      <c r="B14" t="s">
        <v>33</v>
      </c>
      <c r="C14" t="s">
        <v>34</v>
      </c>
      <c r="D14" s="4">
        <v>0.0018</v>
      </c>
      <c r="E14" s="6">
        <f>D14*$B$2</f>
        <v>0.0018</v>
      </c>
      <c r="F14" t="s">
        <v>15</v>
      </c>
      <c r="G14" s="9">
        <f>E14*10.2</f>
        <v>0.01836</v>
      </c>
    </row>
    <row r="15">
      <c r="A15" t="s">
        <v>35</v>
      </c>
      <c r="B15" t="s">
        <v>36</v>
      </c>
      <c r="C15" t="s">
        <v>37</v>
      </c>
      <c r="D15" s="4">
        <v>0.0195</v>
      </c>
      <c r="E15" s="6">
        <f>D15*$B$2</f>
        <v>0.0195</v>
      </c>
      <c r="F15" t="s">
        <v>15</v>
      </c>
      <c r="G15" s="9">
        <f>E15*0.56</f>
        <v>0.01092</v>
      </c>
    </row>
    <row r="16">
      <c r="A16" t="s">
        <v>38</v>
      </c>
      <c r="B16" t="s">
        <v>39</v>
      </c>
      <c r="C16" t="s">
        <v>40</v>
      </c>
      <c r="D16" s="4">
        <v>0.03</v>
      </c>
      <c r="E16" s="6">
        <f>D16*$B$2</f>
        <v>0.03</v>
      </c>
      <c r="F16" t="s">
        <v>15</v>
      </c>
      <c r="G16" s="9">
        <f>E16*5.2</f>
        <v>0.156</v>
      </c>
    </row>
    <row r="17">
      <c r="A17" t="s">
        <v>41</v>
      </c>
      <c r="B17" t="s">
        <v>42</v>
      </c>
      <c r="C17" t="s">
        <v>43</v>
      </c>
      <c r="D17" s="4">
        <v>0.06</v>
      </c>
      <c r="E17" s="6">
        <f>D17*$B$2</f>
        <v>0.06</v>
      </c>
      <c r="F17" t="s">
        <v>44</v>
      </c>
      <c r="G17" s="9">
        <f>E17*2.2</f>
        <v>0.132</v>
      </c>
    </row>
    <row r="18">
      <c r="A18" t="s">
        <v>45</v>
      </c>
      <c r="B18" t="s">
        <v>46</v>
      </c>
      <c r="C18" t="s">
        <v>47</v>
      </c>
      <c r="D18" s="4">
        <v>0.00075</v>
      </c>
      <c r="E18" s="6">
        <f>D18*$B$2</f>
        <v>0.00075</v>
      </c>
      <c r="F18" t="s">
        <v>15</v>
      </c>
      <c r="G18" s="9">
        <f>E18*3.5</f>
        <v>0.002625</v>
      </c>
    </row>
    <row r="19">
      <c r="A19" t="s" s="8">
        <v>48</v>
      </c>
      <c r="B19" t="s">
        <v>49</v>
      </c>
      <c r="C19" t="s">
        <v>47</v>
      </c>
      <c r="D19" s="4">
        <v>0.8</v>
      </c>
      <c r="E19" s="6">
        <f>D19*$B$2</f>
        <v>0.8</v>
      </c>
      <c r="F19" t="s">
        <v>15</v>
      </c>
      <c r="G19" s="9">
        <f>E19*2.1</f>
        <v>1.68</v>
      </c>
    </row>
    <row r="20">
      <c r="A20" t="s">
        <v>50</v>
      </c>
      <c r="B20" t="s">
        <v>51</v>
      </c>
      <c r="C20" t="s">
        <v>47</v>
      </c>
      <c r="D20" s="4">
        <v>2</v>
      </c>
      <c r="E20" s="6">
        <f>D20*$B$2</f>
        <v>2</v>
      </c>
      <c r="F20" t="s">
        <v>15</v>
      </c>
      <c r="G20" s="9">
        <f>E20*3.5</f>
        <v>7</v>
      </c>
    </row>
    <row r="21">
      <c r="A21" t="s">
        <v>52</v>
      </c>
      <c r="B21" t="s">
        <v>53</v>
      </c>
      <c r="C21" t="s">
        <v>47</v>
      </c>
      <c r="D21" s="4">
        <v>1.5</v>
      </c>
      <c r="E21" s="6">
        <f>D21*$B$2</f>
        <v>1.5</v>
      </c>
      <c r="F21" t="s">
        <v>15</v>
      </c>
      <c r="G21" s="9">
        <f>E21*5</f>
        <v>7.5</v>
      </c>
    </row>
    <row r="22">
      <c r="A22" t="s">
        <v>54</v>
      </c>
      <c r="B22" t="s">
        <v>55</v>
      </c>
      <c r="C22" t="s">
        <v>56</v>
      </c>
      <c r="D22" s="4">
        <v>0.075</v>
      </c>
      <c r="E22" s="6">
        <f>D22*$B$2</f>
        <v>0.075</v>
      </c>
      <c r="F22" t="s">
        <v>15</v>
      </c>
      <c r="G22" s="9">
        <f>E22*4.32</f>
        <v>0.324</v>
      </c>
    </row>
    <row r="23">
      <c r="A23" t="s">
        <v>57</v>
      </c>
      <c r="B23" t="s">
        <v>58</v>
      </c>
      <c r="C23" t="s">
        <v>59</v>
      </c>
      <c r="D23" s="4">
        <v>0.0045</v>
      </c>
      <c r="E23" s="6">
        <f>D23*$B$2</f>
        <v>0.0045</v>
      </c>
      <c r="F23" t="s">
        <v>15</v>
      </c>
      <c r="G23" s="9">
        <f>E23*9.26</f>
        <v>0.04167</v>
      </c>
    </row>
    <row r="24">
      <c r="A24" t="s">
        <v>60</v>
      </c>
      <c r="B24" t="s">
        <v>61</v>
      </c>
      <c r="C24" t="s">
        <v>62</v>
      </c>
      <c r="D24" s="4">
        <v>0.6</v>
      </c>
      <c r="E24" s="6">
        <f>D24*$B$2</f>
        <v>0.6</v>
      </c>
      <c r="F24" t="s">
        <v>15</v>
      </c>
      <c r="G24" s="9">
        <f>E24*8.19</f>
        <v>4.914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/>
      <c r="C2"/>
      <c r="D2" t="s">
        <v>71</v>
      </c>
      <c r="E2"/>
      <c r="F2"/>
    </row>
    <row r="3">
      <c r="A3" t="s">
        <v>72</v>
      </c>
      <c r="B3">
        <v>1</v>
      </c>
      <c r="C3" t="s">
        <v>73</v>
      </c>
      <c r="D3" t="inlineStr" s="12">
        <is>
          <t>Mise en place du poste de travail L - Vérifier les D.L.C.,peser les denrées,sélectionner le matériel nécessaire. - Laver et désinfecter le matériel et le poste de travail en suivant les protocoles. E</t>
        </is>
      </c>
      <c r="E3" t="s" s="12"/>
      <c r="F3"/>
    </row>
    <row r="4">
      <c r="A4" t="s">
        <v>72</v>
      </c>
      <c r="B4">
        <v>2</v>
      </c>
      <c r="C4" t="s">
        <v>74</v>
      </c>
      <c r="D4" t="inlineStr" s="12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4" t="s" s="12"/>
      <c r="F4" t="s">
        <v>75</v>
      </c>
    </row>
    <row r="5">
      <c r="A5" t="s">
        <v>72</v>
      </c>
      <c r="B5">
        <v>4</v>
      </c>
      <c r="C5" t="s">
        <v>76</v>
      </c>
      <c r="D5" t="inlineStr" s="12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5" t="s" s="12"/>
      <c r="F5" t="s">
        <v>77</v>
      </c>
    </row>
    <row r="6">
      <c r="A6" t="s">
        <v>72</v>
      </c>
      <c r="B6">
        <v>5</v>
      </c>
      <c r="C6" t="s">
        <v>78</v>
      </c>
      <c r="D6" t="inlineStr" s="12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6" t="s" s="12"/>
      <c r="F6" t="s">
        <v>79</v>
      </c>
    </row>
    <row r="7">
      <c r="A7" t="s">
        <v>72</v>
      </c>
      <c r="B7">
        <v>6</v>
      </c>
      <c r="C7" t="s">
        <v>80</v>
      </c>
      <c r="D7" t="inlineStr" s="12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7" t="s" s="12"/>
      <c r="F7" t="s">
        <v>81</v>
      </c>
    </row>
    <row r="8">
      <c r="A8" t="s">
        <v>72</v>
      </c>
      <c r="B8">
        <v>7</v>
      </c>
      <c r="C8" t="s">
        <v>82</v>
      </c>
      <c r="D8" t="s" s="12">
        <v>83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70</v>
      </c>
      <c r="C2" t="s">
        <v>88</v>
      </c>
      <c r="D2" s="6">
        <f>'Besoins'!$B$2*20</f>
        <v>20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'Besoins'!$B$2*3</f>
        <v>3</v>
      </c>
      <c r="E3" t="s">
        <v>19</v>
      </c>
    </row>
    <row r="4">
      <c r="A4">
        <v>2</v>
      </c>
      <c r="B4" t="s">
        <v>90</v>
      </c>
      <c r="C4" t="s">
        <v>91</v>
      </c>
      <c r="D4" s="6">
        <f>'Besoins'!$B$2*0.6</f>
        <v>0.6</v>
      </c>
      <c r="E4" t="s">
        <v>15</v>
      </c>
    </row>
    <row r="5">
      <c r="A5">
        <v>2</v>
      </c>
      <c r="B5" t="s">
        <v>92</v>
      </c>
      <c r="C5" t="s">
        <v>91</v>
      </c>
      <c r="D5" s="6">
        <f>'Besoins'!$B$2*0.0009</f>
        <v>0.0009</v>
      </c>
      <c r="E5" t="s">
        <v>15</v>
      </c>
    </row>
    <row r="6">
      <c r="A6">
        <v>2</v>
      </c>
      <c r="B6" t="s">
        <v>93</v>
      </c>
      <c r="C6" t="s">
        <v>91</v>
      </c>
      <c r="D6" s="6">
        <f>'Besoins'!$B$2*0.00045</f>
        <v>0.00045</v>
      </c>
      <c r="E6" t="s">
        <v>15</v>
      </c>
    </row>
    <row r="7">
      <c r="A7">
        <v>2</v>
      </c>
      <c r="B7" t="s">
        <v>94</v>
      </c>
      <c r="C7" t="s">
        <v>91</v>
      </c>
      <c r="D7" s="6">
        <f>'Besoins'!$B$2*0.0018</f>
        <v>0.0018</v>
      </c>
      <c r="E7" t="s">
        <v>15</v>
      </c>
    </row>
    <row r="8">
      <c r="A8">
        <v>2</v>
      </c>
      <c r="B8" t="s">
        <v>95</v>
      </c>
      <c r="C8" t="s">
        <v>91</v>
      </c>
      <c r="D8" s="6">
        <f>'Besoins'!$B$2*0.00045</f>
        <v>0.00045</v>
      </c>
      <c r="E8" t="s">
        <v>15</v>
      </c>
    </row>
    <row r="9">
      <c r="A9">
        <v>2</v>
      </c>
      <c r="B9" t="s">
        <v>96</v>
      </c>
      <c r="C9" t="s">
        <v>91</v>
      </c>
      <c r="D9" s="6">
        <f>'Besoins'!$B$2*0.075</f>
        <v>0.075</v>
      </c>
      <c r="E9" t="s">
        <v>15</v>
      </c>
    </row>
    <row r="10">
      <c r="A10">
        <v>2</v>
      </c>
      <c r="B10" t="s">
        <v>97</v>
      </c>
      <c r="C10" t="s">
        <v>91</v>
      </c>
      <c r="D10" s="6">
        <f>'Besoins'!$B$2*0.0045</f>
        <v>0.0045</v>
      </c>
      <c r="E10" t="s">
        <v>15</v>
      </c>
    </row>
    <row r="11">
      <c r="A11">
        <v>2</v>
      </c>
      <c r="B11" t="s">
        <v>98</v>
      </c>
      <c r="C11" t="s">
        <v>91</v>
      </c>
      <c r="D11" s="6">
        <f>'Besoins'!$B$2*0.0195</f>
        <v>0.0195</v>
      </c>
      <c r="E11" t="s">
        <v>15</v>
      </c>
    </row>
    <row r="12">
      <c r="A12">
        <v>2</v>
      </c>
      <c r="B12" t="s">
        <v>99</v>
      </c>
      <c r="C12" t="s">
        <v>91</v>
      </c>
      <c r="D12" s="6">
        <f>'Besoins'!$B$2*0.03</f>
        <v>0.03</v>
      </c>
      <c r="E12" t="s">
        <v>15</v>
      </c>
    </row>
    <row r="13">
      <c r="A13">
        <v>2</v>
      </c>
      <c r="B13" t="s">
        <v>100</v>
      </c>
      <c r="C13" t="s">
        <v>91</v>
      </c>
      <c r="D13" s="6">
        <f>'Besoins'!$B$2*0.06</f>
        <v>0.06</v>
      </c>
      <c r="E13" t="s">
        <v>44</v>
      </c>
    </row>
    <row r="14">
      <c r="A14">
        <v>2</v>
      </c>
      <c r="B14" t="s">
        <v>101</v>
      </c>
      <c r="C14" t="s">
        <v>91</v>
      </c>
      <c r="D14" s="6">
        <f>'Besoins'!$B$2*0.00018</f>
        <v>0.00018</v>
      </c>
      <c r="E14" t="s">
        <v>15</v>
      </c>
    </row>
    <row r="15">
      <c r="A15">
        <v>2</v>
      </c>
      <c r="B15" t="s">
        <v>102</v>
      </c>
      <c r="C15" t="s">
        <v>91</v>
      </c>
      <c r="D15" s="6">
        <f>'Besoins'!$B$2*0.45</f>
        <v>0.45</v>
      </c>
      <c r="E15" t="s">
        <v>19</v>
      </c>
    </row>
    <row r="16">
      <c r="A16">
        <v>2</v>
      </c>
      <c r="B16" t="s">
        <v>103</v>
      </c>
      <c r="C16" t="s">
        <v>91</v>
      </c>
      <c r="D16" s="6">
        <f>'Besoins'!$B$2*0.45</f>
        <v>0.45</v>
      </c>
      <c r="E16" t="s">
        <v>15</v>
      </c>
    </row>
    <row r="17">
      <c r="A17">
        <v>2</v>
      </c>
      <c r="B17" t="s">
        <v>104</v>
      </c>
      <c r="C17" t="s">
        <v>91</v>
      </c>
      <c r="D17" s="6">
        <f>'Besoins'!$B$2*0.00075</f>
        <v>0.00075</v>
      </c>
      <c r="E17" t="s">
        <v>15</v>
      </c>
    </row>
    <row r="18">
      <c r="A18">
        <v>2</v>
      </c>
      <c r="B18" t="s">
        <v>105</v>
      </c>
      <c r="C18" t="s">
        <v>91</v>
      </c>
      <c r="D18" s="6">
        <f>'Besoins'!$B$2*0.00075</f>
        <v>0.00075</v>
      </c>
      <c r="E18" t="s">
        <v>15</v>
      </c>
    </row>
    <row r="19">
      <c r="A19">
        <v>2</v>
      </c>
      <c r="B19" t="s">
        <v>93</v>
      </c>
      <c r="C19" t="s">
        <v>91</v>
      </c>
      <c r="D19" s="6">
        <f>'Besoins'!$B$2*0.00045</f>
        <v>0.00045</v>
      </c>
      <c r="E19" t="s">
        <v>15</v>
      </c>
    </row>
    <row r="20">
      <c r="A20">
        <v>1</v>
      </c>
      <c r="B20" t="s">
        <v>106</v>
      </c>
      <c r="C20" t="s">
        <v>91</v>
      </c>
      <c r="D20" s="6">
        <f>'Besoins'!$B$2*2</f>
        <v>2</v>
      </c>
      <c r="E20" t="s">
        <v>15</v>
      </c>
    </row>
    <row r="21">
      <c r="A21">
        <v>1</v>
      </c>
      <c r="B21" t="s">
        <v>107</v>
      </c>
      <c r="C21" t="s">
        <v>91</v>
      </c>
      <c r="D21" s="6">
        <f>'Besoins'!$B$2*1.5</f>
        <v>1.5</v>
      </c>
      <c r="E21" t="s">
        <v>15</v>
      </c>
    </row>
    <row r="22">
      <c r="A22">
        <v>1</v>
      </c>
      <c r="B22" t="s">
        <v>108</v>
      </c>
      <c r="C22" t="s">
        <v>91</v>
      </c>
      <c r="D22" s="6">
        <f>'Besoins'!$B$2*0.8</f>
        <v>0.8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"00002631 · CUI.PLATS_VIANDES · référence : "&amp;Besoins!B3&amp;" "&amp;Besoins!C3&amp;" · multiplicateur réglable sur la feuille ""Besoins"""</f>
        <v>00002631 · CUI.PLATS_VIANDES · référence : 20 pers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/>
      <c r="B5" t="s" s="15">
        <v>71</v>
      </c>
      <c r="C5"/>
      <c r="D5"/>
    </row>
    <row r="6">
      <c r="A6"/>
      <c r="B6"/>
      <c r="C6"/>
      <c r="D6"/>
    </row>
    <row r="7">
      <c r="A7" t="s" s="14">
        <v>111</v>
      </c>
      <c r="B7"/>
      <c r="C7"/>
      <c r="D7"/>
    </row>
    <row r="8">
      <c r="A8" t="s" s="16">
        <v>112</v>
      </c>
      <c r="B8" t="str" s="12">
        <f>"[METTRE EN PLACE] "&amp;Procedure!D3</f>
        <v>[METTRE EN PLACE] Mise en place du poste de travail L - Vérifier les D.L.C.,peser les denrées,sélectionner le matériel nécessaire. - Laver et désinfecter le matériel et le poste de travail en suivant les protocoles. E</v>
      </c>
      <c r="C8"/>
      <c r="D8"/>
    </row>
    <row r="9">
      <c r="A9" t="s" s="16">
        <v>113</v>
      </c>
      <c r="B9" t="str" s="12">
        <f>"[PRÉPARER] "&amp;Procedure!D4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9"/>
      <c r="D9"/>
    </row>
    <row r="10">
      <c r="A10" t="s" s="16">
        <v>114</v>
      </c>
      <c r="B10" t="str" s="12">
        <f>"[MARQUER] "&amp;Procedure!D5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10"/>
      <c r="D10"/>
    </row>
    <row r="11">
      <c r="A11" t="s" s="16">
        <v>115</v>
      </c>
      <c r="B11" t="str" s="12">
        <f>"[CONFECTIONNER] "&amp;Procedure!D6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11"/>
      <c r="D11"/>
    </row>
    <row r="12">
      <c r="A12" t="s" s="16">
        <v>116</v>
      </c>
      <c r="B12" t="str" s="12">
        <f>"[TERMINER] "&amp;Procedure!D7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12"/>
      <c r="D12"/>
    </row>
    <row r="13">
      <c r="A13" t="s" s="16">
        <v>117</v>
      </c>
      <c r="B13" t="str" s="12">
        <f>"[SERVIR] "&amp;Procedure!D8</f>
        <v>[SERVIR] Servir - Servir le poulet accompagné de riz pilaf ou épicé.</v>
      </c>
      <c r="C13"/>
      <c r="D13"/>
    </row>
    <row r="14">
      <c r="A14"/>
      <c r="B14"/>
      <c r="C14"/>
      <c r="D14"/>
    </row>
    <row r="15">
      <c r="A15" t="s" s="17">
        <v>118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2026-08-12T22:37:43Z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2026-08-12T22:37:43Z</dcterms:modified>
  <cp:revision>1</cp:revision>
</cp:coreProperties>
</file>