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<sst xmlns="http://schemas.openxmlformats.org/spreadsheetml/2006/main" count="106" uniqueCount="106">
  <si>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</si>
  <si>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</si>
  <si>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</si>
  <si>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</si>
  <si>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</si>
  <si>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</si>
  <si>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</si>
  <si>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</si>
  <si>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</si>
  <si>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</si>
  <si>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</si>
  <si>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</si>
  <si>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00000942</t>
  </si>
  <si>
    <t>PURE DE MARRONS</t>
  </si>
  <si>
    <t>Boites de conserves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</si>
  <si>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</si>
  <si>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</si>
  <si>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</si>
  <si>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</si>
  <si>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</si>
  <si>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</si>
  <si>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</si>
  <si>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</si>
  <si>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</si>
  <si>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</si>
  <si>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00000963</t>
  </si>
  <si>
    <t>CREME GLACE AU NOIX</t>
  </si>
  <si>
    <t>Glace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</si>
  <si>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</si>
  <si>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</si>
  <si>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</si>
  <si>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</si>
  <si>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</si>
  <si>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</si>
  <si>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</si>
  <si>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</si>
  <si>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00000945</t>
  </si>
  <si>
    <t>CARTOUCHE ISI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</si>
  <si>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</si>
  <si>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</si>
  <si>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</si>
  <si>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</si>
  <si>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</si>
  <si>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</si>
  <si>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</si>
  <si>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</si>
  <si>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</si>
  <si>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</si>
  <si>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</si>
  <si>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</si>
  <si>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</si>
  <si>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</si>
  <si>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</si>
  <si>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CRÈME SOUFLÉE DE MARRONS SUR ASSIÈTTE (ROUSSEL)</t>
  </si>
  <si>
    <t>CHAPEAU GRAND-MÈRE</t>
  </si>
  <si>
    <t>PÂTE SUCRÉE</t>
  </si>
  <si>
    <t>DÉCOR CRÈME ANGLAISE AU MIEL</t>
  </si>
  <si>
    <t>CRÈME ANGLAISE AU MIEL</t>
  </si>
  <si>
    <t>BOULE DE GLACE AU NOIX</t>
  </si>
  <si>
    <t>CRÈME GLACÉE AU NOIX (KILO)</t>
  </si>
  <si>
    <t>CRÈME SOUFLÉE DE MARRONS (ROUSSEL)</t>
  </si>
  <si>
    <t>CRÈME SOUFLÉE DE MARRONS (ROUSSEL;BOUTEILLES)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</si>
  <si>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</si>
  <si>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</si>
  <si>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</si>
  <si>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</si>
  <si>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</si>
  <si>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</si>
  <si>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CHAPEAU GRAND-MÈRE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</si>
  <si>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</si>
  <si>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</si>
  <si>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</si>
  <si>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</si>
  <si>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</si>
  <si>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</si>
  <si>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</si>
  <si>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DÉCOR CRÈME ANGLAISE AU MIEL</t>
  </si>
  <si>
    <t xml:space="preserve">        ↳ CRÈME ANGLAISE AU MIEL</t>
  </si>
  <si>
    <t xml:space="preserve">            ↳ LAIT</t>
  </si>
  <si>
    <t xml:space="preserve">            ↳ MIEL LIQUIDE (MELI)</t>
  </si>
  <si>
    <t xml:space="preserve">            ↳ JAUNE D'OEUF (P) (conv.)</t>
  </si>
  <si>
    <t xml:space="preserve">    ↳ BOULE DE GLACE AU NOIX</t>
  </si>
  <si>
    <t xml:space="preserve">        ↳ CRÈME GLACÉE AU NOIX (KILO)</t>
  </si>
  <si>
    <t xml:space="preserve">            ↳ CREME GLACE AU NOIX</t>
  </si>
  <si>
    <t xml:space="preserve">    ↳ CRÈME SOUFLÉE DE MARRONS (ROUSSEL)</t>
  </si>
  <si>
    <t xml:space="preserve">        ↳ CRÈME SOUFLÉE DE MARRONS (ROUSSEL;BOUTEILLES)</t>
  </si>
  <si>
    <t xml:space="preserve">            ↳ CRÈME SOUFLÉE DE MARRONS (ROUSSEL)</t>
  </si>
  <si>
    <t xml:space="preserve">                ↳ PURÉE DE MARRONS (KILO) (conv.)</t>
  </si>
  <si>
    <t xml:space="preserve">                ↳ RAFTISUC  (L)</t>
  </si>
  <si>
    <t xml:space="preserve">                    ↳ RAFTISUC</t>
  </si>
  <si>
    <t xml:space="preserve">                ↳ CREME FRAOECHE</t>
  </si>
  <si>
    <t xml:space="preserve">            ↳ CARTOUCHE ISI</t>
  </si>
  <si>
    <t xml:space="preserve">    ↳ CACAO</t>
  </si>
  <si>
    <t>Fiche technique — CRÈME SOUFLÉE DE MARRONS SUR ASSIÈTTE (ROUSSEL)</t>
  </si>
  <si>
    <t>CRÈME SOUFLÉE DE MARRONS SUR ASSIÈTTE (ROUSSEL)  00000970</t>
  </si>
  <si>
    <t>↳ CHAPEAU GRAND-MÈRE  00000935</t>
  </si>
  <si>
    <t>↳ PÂTE SUCRÉE  00000464</t>
  </si>
  <si>
    <t>↳ DÉCOR CRÈME ANGLAISE AU MIEL  00000958</t>
  </si>
  <si>
    <t>↳ CRÈME ANGLAISE AU MIEL  00000959</t>
  </si>
  <si>
    <t>↳ BOULE DE GLACE AU NOIX  00000961</t>
  </si>
  <si>
    <t>↳ CRÈME GLACÉE AU NOIX (KILO)  00000962</t>
  </si>
  <si>
    <t>↳ CRÈME SOUFLÉE DE MARRONS (ROUSSEL)  00000969</t>
  </si>
  <si>
    <t>↳ CRÈME SOUFLÉE DE MARRONS (ROUSSEL;BOUTEILLES)  00000968</t>
  </si>
  <si>
    <t>↳ CRÈME SOUFLÉE DE MARRONS (ROUSSEL)  00000967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</si>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</sst>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E7*1.5555</f>
        <v>0.15555</v>
      </c>
    </row>
    <row r="8">
      <c r="A8" t="s" s="8">
        <v>15</v>
      </c>
      <c r="B8" t="s">
        <v>16</v>
      </c>
      <c r="C8" t="s">
        <v>17</v>
      </c>
      <c r="D8" s="4">
        <v>0.444444</v>
      </c>
      <c r="E8" s="6">
        <f>D8*$B$2</f>
        <v>0.444444</v>
      </c>
      <c r="F8" t="s">
        <v>18</v>
      </c>
      <c r="G8" s="9">
        <f>E8*0.0220640221</f>
        <v>0.009806</v>
      </c>
    </row>
    <row r="9">
      <c r="A9" t="s" s="8">
        <v>19</v>
      </c>
      <c r="B9" t="s">
        <v>20</v>
      </c>
      <c r="C9" t="s">
        <v>21</v>
      </c>
      <c r="D9" s="4">
        <v>0.222222</v>
      </c>
      <c r="E9" s="6">
        <f>D9*$B$2</f>
        <v>0.222222</v>
      </c>
      <c r="F9" t="s">
        <v>18</v>
      </c>
      <c r="G9" s="9">
        <f>E9*3.9514039514</f>
        <v>0.878089</v>
      </c>
    </row>
    <row r="10">
      <c r="A10" t="s" s="8">
        <v>22</v>
      </c>
      <c r="B10" t="s">
        <v>23</v>
      </c>
      <c r="C10" t="s">
        <v>21</v>
      </c>
      <c r="D10" s="4">
        <v>0.05</v>
      </c>
      <c r="E10" s="6">
        <f>D10*$B$2</f>
        <v>0.05</v>
      </c>
      <c r="F10" t="s">
        <v>24</v>
      </c>
      <c r="G10" s="9">
        <f>E10*2.5335</f>
        <v>0.126675</v>
      </c>
    </row>
    <row r="11">
      <c r="A11" t="s" s="8">
        <v>25</v>
      </c>
      <c r="B11" t="s">
        <v>26</v>
      </c>
      <c r="C11" t="s">
        <v>27</v>
      </c>
      <c r="D11" s="4">
        <v>0.350877</v>
      </c>
      <c r="E11" s="6">
        <f>D11*$B$2</f>
        <v>0.350877</v>
      </c>
      <c r="F11" t="s">
        <v>3</v>
      </c>
      <c r="G11" s="9">
        <f>E11*17.7244097484</f>
        <v>6.219088</v>
      </c>
    </row>
    <row r="12">
      <c r="A12" t="s" s="8">
        <v>28</v>
      </c>
      <c r="B12" t="s">
        <v>29</v>
      </c>
      <c r="C12" t="s">
        <v>30</v>
      </c>
      <c r="D12" s="4">
        <v>6.222222</v>
      </c>
      <c r="E12" s="6">
        <f>D12*$B$2</f>
        <v>6.222222</v>
      </c>
      <c r="F12" t="s">
        <v>3</v>
      </c>
      <c r="G12" s="9">
        <f>E12*0.2700000096</f>
        <v>1.68</v>
      </c>
    </row>
    <row r="13">
      <c r="A13" t="s" s="8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18</v>
      </c>
      <c r="G13" s="9">
        <f>E13*5.6396</f>
        <v>0.056396</v>
      </c>
    </row>
    <row r="14">
      <c r="A14" t="s" s="8">
        <v>34</v>
      </c>
      <c r="B14" t="s">
        <v>35</v>
      </c>
      <c r="C14" t="s">
        <v>30</v>
      </c>
      <c r="D14" s="4">
        <v>0.8</v>
      </c>
      <c r="E14" s="6">
        <f>D14*$B$2</f>
        <v>0.8</v>
      </c>
      <c r="F14" t="s">
        <v>24</v>
      </c>
      <c r="G14" s="9">
        <f>E14*0.5999</f>
        <v>0.47992</v>
      </c>
    </row>
    <row r="15">
      <c r="A15" t="s" s="8">
        <v>36</v>
      </c>
      <c r="B15" t="s">
        <v>37</v>
      </c>
      <c r="C15" t="s">
        <v>38</v>
      </c>
      <c r="D15" s="4">
        <v>0.2</v>
      </c>
      <c r="E15" s="6">
        <f>D15*$B$2</f>
        <v>0.2</v>
      </c>
      <c r="F15" t="s">
        <v>3</v>
      </c>
      <c r="G15" s="9">
        <f>E15*0</f>
        <v>0</v>
      </c>
    </row>
    <row r="16">
      <c r="A16" t="s" s="8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18</v>
      </c>
      <c r="G16" s="9">
        <f>E16*4.0406</f>
        <v>0.80812</v>
      </c>
    </row>
    <row r="17">
      <c r="A17" t="s" s="8">
        <v>42</v>
      </c>
      <c r="B17" t="s">
        <v>43</v>
      </c>
      <c r="C17" t="s">
        <v>41</v>
      </c>
      <c r="D17" s="4">
        <v>0.0065</v>
      </c>
      <c r="E17" s="6">
        <f>D17*$B$2</f>
        <v>0.0065</v>
      </c>
      <c r="F17" t="s">
        <v>18</v>
      </c>
      <c r="G17" s="9">
        <f>E17*1.1961</f>
        <v>0.007775</v>
      </c>
    </row>
    <row r="18">
      <c r="A18" t="s" s="8">
        <v>44</v>
      </c>
      <c r="B18" t="s">
        <v>45</v>
      </c>
      <c r="C18" t="s">
        <v>41</v>
      </c>
      <c r="D18" s="4">
        <v>0.222222</v>
      </c>
      <c r="E18" s="6">
        <f>D18*$B$2</f>
        <v>0.222222</v>
      </c>
      <c r="F18" t="s">
        <v>18</v>
      </c>
      <c r="G18" s="9">
        <f>E18*0.95000095</f>
        <v>0.211111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61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60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62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63</v>
      </c>
      <c r="B1" t="s" s="7">
        <v>64</v>
      </c>
      <c r="C1" t="s" s="7">
        <v>65</v>
      </c>
      <c r="D1" t="s" s="7">
        <v>66</v>
      </c>
      <c r="E1" t="s" s="7">
        <v>10</v>
      </c>
    </row>
    <row r="2">
      <c r="A2">
        <v>0</v>
      </c>
      <c r="B2" t="s">
        <v>53</v>
      </c>
      <c r="C2" t="s">
        <v>67</v>
      </c>
      <c r="D2" s="6">
        <f>'Besoins'!$B$2*1</f>
        <v>1</v>
      </c>
      <c r="E2" t="s">
        <v>3</v>
      </c>
    </row>
    <row r="3">
      <c r="A3">
        <v>1</v>
      </c>
      <c r="B3" t="s">
        <v>68</v>
      </c>
      <c r="C3" t="s">
        <v>67</v>
      </c>
      <c r="D3" s="6">
        <f>'Besoins'!$B$2*1</f>
        <v>1</v>
      </c>
      <c r="E3" t="s">
        <v>3</v>
      </c>
    </row>
    <row r="4">
      <c r="A4">
        <v>2</v>
      </c>
      <c r="B4" t="s">
        <v>69</v>
      </c>
      <c r="C4" t="s">
        <v>67</v>
      </c>
      <c r="D4" s="6">
        <f>'Besoins'!$B$2*1</f>
        <v>1</v>
      </c>
      <c r="E4" t="s">
        <v>18</v>
      </c>
    </row>
    <row r="5">
      <c r="A5">
        <v>3</v>
      </c>
      <c r="B5" t="s">
        <v>70</v>
      </c>
      <c r="C5" t="s">
        <v>71</v>
      </c>
      <c r="D5" s="6">
        <f>'Besoins'!$B$2*0.2222222222</f>
        <v>0.222222</v>
      </c>
      <c r="E5" t="s">
        <v>18</v>
      </c>
    </row>
    <row r="6">
      <c r="A6">
        <v>3</v>
      </c>
      <c r="B6" t="s">
        <v>72</v>
      </c>
      <c r="C6" t="s">
        <v>71</v>
      </c>
      <c r="D6" s="6">
        <f>'Besoins'!$B$2*0.2222222222</f>
        <v>0.222222</v>
      </c>
      <c r="E6" t="s">
        <v>18</v>
      </c>
    </row>
    <row r="7">
      <c r="A7">
        <v>3</v>
      </c>
      <c r="B7" t="s">
        <v>73</v>
      </c>
      <c r="C7" t="s">
        <v>74</v>
      </c>
      <c r="D7" s="6">
        <f>'Besoins'!$B$2*2.2222222222</f>
        <v>2.222222</v>
      </c>
      <c r="E7" t="s">
        <v>3</v>
      </c>
    </row>
    <row r="8">
      <c r="A8">
        <v>3</v>
      </c>
      <c r="B8" t="s">
        <v>75</v>
      </c>
      <c r="C8" t="s">
        <v>71</v>
      </c>
      <c r="D8" s="6">
        <f>'Besoins'!$B$2*0.4444444444</f>
        <v>0.444444</v>
      </c>
      <c r="E8" t="s">
        <v>18</v>
      </c>
    </row>
    <row r="9">
      <c r="A9">
        <v>1</v>
      </c>
      <c r="B9" t="s">
        <v>76</v>
      </c>
      <c r="C9" t="s">
        <v>67</v>
      </c>
      <c r="D9" s="6">
        <f>'Besoins'!$B$2*1</f>
        <v>1</v>
      </c>
      <c r="E9" t="s">
        <v>3</v>
      </c>
    </row>
    <row r="10">
      <c r="A10">
        <v>2</v>
      </c>
      <c r="B10" t="s">
        <v>77</v>
      </c>
      <c r="C10" t="s">
        <v>67</v>
      </c>
      <c r="D10" s="6">
        <f>'Besoins'!$B$2*1</f>
        <v>1</v>
      </c>
      <c r="E10" t="s">
        <v>24</v>
      </c>
    </row>
    <row r="11">
      <c r="A11">
        <v>3</v>
      </c>
      <c r="B11" t="s">
        <v>78</v>
      </c>
      <c r="C11" t="s">
        <v>71</v>
      </c>
      <c r="D11" s="6">
        <f>'Besoins'!$B$2*0.8</f>
        <v>0.8</v>
      </c>
      <c r="E11" t="s">
        <v>24</v>
      </c>
    </row>
    <row r="12">
      <c r="A12">
        <v>3</v>
      </c>
      <c r="B12" t="s">
        <v>79</v>
      </c>
      <c r="C12" t="s">
        <v>71</v>
      </c>
      <c r="D12" s="6">
        <f>'Besoins'!$B$2*0.2</f>
        <v>0.2</v>
      </c>
      <c r="E12" t="s">
        <v>18</v>
      </c>
    </row>
    <row r="13">
      <c r="A13">
        <v>3</v>
      </c>
      <c r="B13" t="s">
        <v>80</v>
      </c>
      <c r="C13" t="s">
        <v>74</v>
      </c>
      <c r="D13" s="6">
        <f>'Besoins'!$B$2*8</f>
        <v>8</v>
      </c>
      <c r="E13" t="s">
        <v>3</v>
      </c>
    </row>
    <row r="14">
      <c r="A14">
        <v>1</v>
      </c>
      <c r="B14" t="s">
        <v>81</v>
      </c>
      <c r="C14" t="s">
        <v>67</v>
      </c>
      <c r="D14" s="6">
        <f>'Besoins'!$B$2*1</f>
        <v>1</v>
      </c>
      <c r="E14" t="s">
        <v>3</v>
      </c>
    </row>
    <row r="15">
      <c r="A15">
        <v>2</v>
      </c>
      <c r="B15" t="s">
        <v>82</v>
      </c>
      <c r="C15" t="s">
        <v>67</v>
      </c>
      <c r="D15" s="6">
        <f>'Besoins'!$B$2*1</f>
        <v>1</v>
      </c>
      <c r="E15" t="s">
        <v>18</v>
      </c>
    </row>
    <row r="16">
      <c r="A16">
        <v>3</v>
      </c>
      <c r="B16" t="s">
        <v>83</v>
      </c>
      <c r="C16" t="s">
        <v>71</v>
      </c>
      <c r="D16" s="6">
        <f>'Besoins'!$B$2*0.350877193</f>
        <v>0.350877</v>
      </c>
      <c r="E16" t="s">
        <v>3</v>
      </c>
    </row>
    <row r="17">
      <c r="A17">
        <v>1</v>
      </c>
      <c r="B17" t="s">
        <v>84</v>
      </c>
      <c r="C17" t="s">
        <v>67</v>
      </c>
      <c r="D17" s="6">
        <f>'Besoins'!$B$2*1</f>
        <v>1</v>
      </c>
      <c r="E17" t="s">
        <v>3</v>
      </c>
    </row>
    <row r="18">
      <c r="A18">
        <v>2</v>
      </c>
      <c r="B18" t="s">
        <v>85</v>
      </c>
      <c r="C18" t="s">
        <v>67</v>
      </c>
      <c r="D18" s="6">
        <f>'Besoins'!$B$2*0.1</f>
        <v>0.1</v>
      </c>
      <c r="E18" t="s">
        <v>3</v>
      </c>
    </row>
    <row r="19">
      <c r="A19">
        <v>3</v>
      </c>
      <c r="B19" t="s">
        <v>86</v>
      </c>
      <c r="C19" t="s">
        <v>67</v>
      </c>
      <c r="D19" s="6">
        <f>'Besoins'!$B$2*0.1</f>
        <v>0.1</v>
      </c>
      <c r="E19" t="s">
        <v>18</v>
      </c>
    </row>
    <row r="20">
      <c r="A20">
        <v>4</v>
      </c>
      <c r="B20" t="s">
        <v>87</v>
      </c>
      <c r="C20" t="s">
        <v>74</v>
      </c>
      <c r="D20" s="6">
        <f>'Besoins'!$B$2*0.0435</f>
        <v>0.0435</v>
      </c>
      <c r="E20" t="s">
        <v>18</v>
      </c>
    </row>
    <row r="21">
      <c r="A21">
        <v>4</v>
      </c>
      <c r="B21" t="s">
        <v>88</v>
      </c>
      <c r="C21" t="s">
        <v>67</v>
      </c>
      <c r="D21" s="6">
        <f>'Besoins'!$B$2*0.0065</f>
        <v>0.0065</v>
      </c>
      <c r="E21" t="s">
        <v>24</v>
      </c>
    </row>
    <row r="22">
      <c r="A22">
        <v>5</v>
      </c>
      <c r="B22" t="s">
        <v>89</v>
      </c>
      <c r="C22" t="s">
        <v>71</v>
      </c>
      <c r="D22" s="6">
        <f>'Besoins'!$B$2*0.0065</f>
        <v>0.0065</v>
      </c>
      <c r="E22" t="s">
        <v>18</v>
      </c>
    </row>
    <row r="23">
      <c r="A23">
        <v>4</v>
      </c>
      <c r="B23" t="s">
        <v>90</v>
      </c>
      <c r="C23" t="s">
        <v>71</v>
      </c>
      <c r="D23" s="6">
        <f>'Besoins'!$B$2*0.05</f>
        <v>0.05</v>
      </c>
      <c r="E23" t="s">
        <v>24</v>
      </c>
    </row>
    <row r="24">
      <c r="A24">
        <v>3</v>
      </c>
      <c r="B24" t="s">
        <v>91</v>
      </c>
      <c r="C24" t="s">
        <v>71</v>
      </c>
      <c r="D24" s="6">
        <f>'Besoins'!$B$2*0.2</f>
        <v>0.2</v>
      </c>
      <c r="E24" t="s">
        <v>3</v>
      </c>
    </row>
    <row r="25">
      <c r="A25">
        <v>1</v>
      </c>
      <c r="B25" t="s">
        <v>92</v>
      </c>
      <c r="C25" t="s">
        <v>71</v>
      </c>
      <c r="D25" s="6">
        <f>'Besoins'!$B$2*0.01</f>
        <v>0.01</v>
      </c>
      <c r="E2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2">
        <v>93</v>
      </c>
      <c r="B1"/>
      <c r="C1"/>
      <c r="D1"/>
    </row>
    <row r="2">
      <c r="A2" t="str" s="13">
        <f>"00000970 · CARTE · référence : "&amp;Besoins!B3&amp;" "&amp;Besoins!C3&amp;" · multiplicateur réglable sur la feuille ""Besoins"""</f>
        <v>00000970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102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103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104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105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2026-09-15T12:38:06Z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2026-09-15T12:38:06Z</dcterms:modified>
  <cp:revision>1</cp:revision>
</cp:coreProperties>
</file>