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<sst xmlns="http://schemas.openxmlformats.org/spreadsheetml/2006/main" count="154" uniqueCount="154">
  <si>
    <t>Fiche technique</t>
  </si>
  <si>
    <t>Nom</t>
  </si>
  <si>
    <t>Bagel au pastrami (Ferrandi)</t>
  </si>
  <si>
    <t>Code</t>
  </si>
  <si>
    <t>FER-BAGELPAST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</si>
  <si>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</si>
  <si>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</si>
  <si>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</si>
  <si>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</si>
  <si>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</si>
  <si>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</si>
  <si>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</si>
  <si>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</si>
  <si>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</si>
  <si>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</si>
  <si>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</si>
  <si>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</si>
  <si>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</si>
  <si>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</si>
  <si>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</si>
  <si>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</si>
  <si>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</si>
  <si>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</si>
  <si>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</si>
  <si>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</si>
  <si>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</si>
  <si>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</si>
  <si>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</si>
  <si>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</si>
  <si>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</si>
  <si>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</si>
  <si>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</si>
  <si>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</si>
  <si>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</si>
  <si>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</si>
  <si>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</si>
  <si>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00001377</t>
  </si>
  <si>
    <t>fromage frais 0% MG</t>
  </si>
  <si>
    <t>pc</t>
  </si>
  <si>
    <t>CONS-CORNICHON</t>
  </si>
  <si>
    <t>Cornichons fins au vinaigre bocal</t>
  </si>
  <si>
    <t>Conserves de légumes</t>
  </si>
  <si>
    <t>PASTRAMI-BOEUF</t>
  </si>
  <si>
    <t>Pastrami de bœuf tranché — à réactualiser</t>
  </si>
  <si>
    <t>Épices en poudre et graines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</si>
  <si>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</si>
  <si>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</si>
  <si>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</si>
  <si>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</si>
  <si>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</si>
  <si>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</si>
  <si>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FAR-GRUAU</t>
  </si>
  <si>
    <t>Farine de gruau T45 (force boulangère)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</si>
  <si>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</si>
  <si>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</si>
  <si>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</si>
  <si>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</si>
  <si>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</si>
  <si>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</si>
  <si>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</si>
  <si>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</si>
  <si>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</si>
  <si>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MOUTARDE-DIJON</t>
  </si>
  <si>
    <t>Moutarde de Dijon forte</t>
  </si>
  <si>
    <t>Sels et condiments de base</t>
  </si>
  <si>
    <t>SEL-FIN</t>
  </si>
  <si>
    <t>Sel fin de cuisine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</si>
  <si>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</si>
  <si>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</si>
  <si>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</si>
  <si>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</si>
  <si>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</si>
  <si>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</si>
  <si>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</si>
  <si>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0,96 kg)</t>
  </si>
  <si>
    <t>recette</t>
  </si>
  <si>
    <t>Snacking boulanger (pizza, fougasse)</t>
  </si>
  <si>
    <t xml:space="preserve">    ↳ Farine de gruau T45 (force boulangère)</t>
  </si>
  <si>
    <t>matiere</t>
  </si>
  <si>
    <t xml:space="preserve">    ↳ Lait entier UHT 3,5% MG brique 1L</t>
  </si>
  <si>
    <t xml:space="preserve">    ↳ Eau (robinet - moy. France 2026)</t>
  </si>
  <si>
    <t xml:space="preserve">    ↳ Sel fin de cuisine</t>
  </si>
  <si>
    <t xml:space="preserve">    ↳ Beurre doux 82% MG plaquette</t>
  </si>
  <si>
    <t xml:space="preserve">    ↳ Levure fraîche de boulanger</t>
  </si>
  <si>
    <t xml:space="preserve">    ↳ Miel toutes fleurs vrac</t>
  </si>
  <si>
    <t xml:space="preserve">    ↳ Levain dur / levain ferme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</si>
  <si>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</si>
  <si>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</si>
  <si>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</si>
  <si>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</si>
  <si>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</si>
  <si>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</si>
  <si>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</si>
  <si>
    <t xml:space="preserve">    ↳ fromage frais 0% MG</t>
  </si>
  <si>
    <t xml:space="preserve">    ↳ Pastrami de bœuf tranché — à réactualiser</t>
  </si>
  <si>
    <t xml:space="preserve">    ↳ Moutarde de Dijon forte</t>
  </si>
  <si>
    <t xml:space="preserve">    ↳ Cornichons fins au vinaigre bocal</t>
  </si>
  <si>
    <t>Recette</t>
  </si>
  <si>
    <t>#</t>
  </si>
  <si>
    <t>Verbe</t>
  </si>
  <si>
    <t>Étape</t>
  </si>
  <si>
    <t>Précision technique</t>
  </si>
  <si>
    <t>Durée</t>
  </si>
  <si>
    <t>FRASER</t>
  </si>
  <si>
    <t>Frasez tout, pétrissez rapide.</t>
  </si>
  <si>
    <t>≤24°C</t>
  </si>
  <si>
    <t>11 min (prepa)</t>
  </si>
  <si>
    <t>POINTER</t>
  </si>
  <si>
    <t>Pointez.</t>
  </si>
  <si>
    <t>15 min (repos)</t>
  </si>
  <si>
    <t>DIVISER</t>
  </si>
  <si>
    <t>Divisez en 8, boulez, détendez, façonnez en mini-baguettes soudées en couronnes.</t>
  </si>
  <si>
    <t>APPRÊTER</t>
  </si>
  <si>
    <t>Apprêt en étuve.</t>
  </si>
  <si>
    <t>45 min (repos)</t>
  </si>
  <si>
    <t>POCHER</t>
  </si>
  <si>
    <t>Pochez à l'eau bouillante 30 sec/face, égouttez, dorez, graines. Enfournez.</t>
  </si>
  <si>
    <t>220°C</t>
  </si>
  <si>
    <t>18 min (cuisson)</t>
  </si>
  <si>
    <t>Fromage frais et moutarde écrasés à la fourchette, garnissez les bagels coupés en deux de pastrami et cornichons.</t>
  </si>
  <si>
    <t>Levain dur / levain ferme (rafraîchi, Ferrandi)</t>
  </si>
  <si>
    <t>Dans la cuve du robot (crochet), verser le levain tout point (60g) avec l'eau (80g) à 35°C, mélanger pour diluer jusqu'à petites bulles.</t>
  </si>
  <si>
    <t>Eau à 35°C</t>
  </si>
  <si>
    <t>5 min (prepa)</t>
  </si>
  <si>
    <t>INCORPORER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</si>
  <si>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</si>
  <si>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</si>
  <si>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</si>
  <si>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</si>
  <si>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</si>
  <si>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</si>
  <si>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</si>
  <si>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</si>
  <si>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</si>
  <si>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</si>
  <si>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</si>
  <si>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</si>
  <si>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</si>
  <si>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</si>
  <si>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</si>
  <si>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Bagel au pastrami (Ferrandi)</t>
  </si>
  <si>
    <t>Bagel au pastrami (Ferrandi)  FER-BAGELPAST</t>
  </si>
  <si>
    <t>1.</t>
  </si>
  <si>
    <t xml:space="preserve">    Eau (robinet - moy. France 2026)</t>
  </si>
  <si>
    <t xml:space="preserve">    Miel toutes fleurs vrac</t>
  </si>
  <si>
    <t xml:space="preserve">    Levain dur / levain ferme (rafraîchi, Ferrandi)</t>
  </si>
  <si>
    <t>2.</t>
  </si>
  <si>
    <t>3.</t>
  </si>
  <si>
    <t>4.</t>
  </si>
  <si>
    <t>5.</t>
  </si>
  <si>
    <t>6.</t>
  </si>
  <si>
    <t>↳ Levain dur / levain ferme (rafraîchi, Ferrandi)  FER-LEVDUR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</si>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</sst>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14.283529403509</v>
      </c>
    </row>
    <row r="12">
      <c r="A12" t="s" s="3">
        <v>17</v>
      </c>
      <c r="B12" s="4">
        <v>14.878676461988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14.283529403509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0.96</v>
      </c>
      <c r="C3" t="s" s="10">
        <v>25</v>
      </c>
      <c r="D3"/>
      <c r="E3"/>
      <c r="F3"/>
    </row>
    <row r="4">
      <c r="A4" t="s">
        <v>26</v>
      </c>
      <c r="B4" s="11">
        <f>$B$2*B3</f>
        <v>0.96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0.137193</v>
      </c>
      <c r="E7" s="11">
        <f>D7*$B$2</f>
        <v>0.137193</v>
      </c>
      <c r="F7" t="s">
        <v>35</v>
      </c>
      <c r="G7" s="4">
        <f>E7*0.0042999995</f>
        <v>0.00059</v>
      </c>
    </row>
    <row r="8">
      <c r="A8" t="s" s="12">
        <v>36</v>
      </c>
      <c r="B8" t="s">
        <v>37</v>
      </c>
      <c r="C8" t="s">
        <v>34</v>
      </c>
      <c r="D8" s="9">
        <v>0.25</v>
      </c>
      <c r="E8" s="11">
        <f>D8*$B$2</f>
        <v>0.25</v>
      </c>
      <c r="F8" t="s">
        <v>38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0.08</v>
      </c>
      <c r="E9" s="11">
        <f>D9*$B$2</f>
        <v>0.08</v>
      </c>
      <c r="F9" t="s">
        <v>25</v>
      </c>
      <c r="G9" s="4">
        <f>E9*3.8</f>
        <v>0.304</v>
      </c>
    </row>
    <row r="10">
      <c r="A10" t="s">
        <v>42</v>
      </c>
      <c r="B10" t="s">
        <v>43</v>
      </c>
      <c r="C10" t="s">
        <v>44</v>
      </c>
      <c r="D10" s="9">
        <v>0.4</v>
      </c>
      <c r="E10" s="11">
        <f>D10*$B$2</f>
        <v>0.4</v>
      </c>
      <c r="F10" t="s">
        <v>25</v>
      </c>
      <c r="G10" s="4">
        <f>E10*32</f>
        <v>12.8</v>
      </c>
    </row>
    <row r="11">
      <c r="A11" t="s">
        <v>45</v>
      </c>
      <c r="B11" t="s">
        <v>46</v>
      </c>
      <c r="C11" t="s">
        <v>47</v>
      </c>
      <c r="D11" s="9">
        <v>0.008947</v>
      </c>
      <c r="E11" s="11">
        <f>D11*$B$2</f>
        <v>0.008947</v>
      </c>
      <c r="F11" t="s">
        <v>25</v>
      </c>
      <c r="G11" s="4">
        <f>E11*1.2000494138</f>
        <v>0.010737</v>
      </c>
    </row>
    <row r="12">
      <c r="A12" t="s">
        <v>48</v>
      </c>
      <c r="B12" t="s">
        <v>49</v>
      </c>
      <c r="C12" t="s">
        <v>50</v>
      </c>
      <c r="D12" s="9">
        <v>0.053333</v>
      </c>
      <c r="E12" s="11">
        <f>D12*$B$2</f>
        <v>0.053333</v>
      </c>
      <c r="F12" t="s">
        <v>25</v>
      </c>
      <c r="G12" s="4">
        <f>E12*0.7500046875</f>
        <v>0.04</v>
      </c>
    </row>
    <row r="13">
      <c r="A13" t="s">
        <v>51</v>
      </c>
      <c r="B13" t="s">
        <v>52</v>
      </c>
      <c r="C13" t="s">
        <v>50</v>
      </c>
      <c r="D13" s="9">
        <v>0.5</v>
      </c>
      <c r="E13" s="11">
        <f>D13*$B$2</f>
        <v>0.5</v>
      </c>
      <c r="F13" t="s">
        <v>25</v>
      </c>
      <c r="G13" s="4">
        <f>E13*0.95</f>
        <v>0.475</v>
      </c>
    </row>
    <row r="14">
      <c r="A14" t="s">
        <v>53</v>
      </c>
      <c r="B14" t="s">
        <v>54</v>
      </c>
      <c r="C14" t="s">
        <v>55</v>
      </c>
      <c r="D14" s="9">
        <v>0.04</v>
      </c>
      <c r="E14" s="11">
        <f>D14*$B$2</f>
        <v>0.04</v>
      </c>
      <c r="F14" t="s">
        <v>25</v>
      </c>
      <c r="G14" s="4">
        <f>E14*5.2</f>
        <v>0.208</v>
      </c>
    </row>
    <row r="15">
      <c r="A15" t="s">
        <v>56</v>
      </c>
      <c r="B15" t="s">
        <v>57</v>
      </c>
      <c r="C15" t="s">
        <v>58</v>
      </c>
      <c r="D15" s="9">
        <v>0.2</v>
      </c>
      <c r="E15" s="11">
        <f>D15*$B$2</f>
        <v>0.2</v>
      </c>
      <c r="F15" t="s">
        <v>35</v>
      </c>
      <c r="G15" s="4">
        <f>E15*1.05</f>
        <v>0.21</v>
      </c>
    </row>
    <row r="16">
      <c r="A16" t="s">
        <v>59</v>
      </c>
      <c r="B16" t="s">
        <v>60</v>
      </c>
      <c r="C16" t="s">
        <v>61</v>
      </c>
      <c r="D16" s="9">
        <v>0.005</v>
      </c>
      <c r="E16" s="11">
        <f>D16*$B$2</f>
        <v>0.005</v>
      </c>
      <c r="F16" t="s">
        <v>25</v>
      </c>
      <c r="G16" s="4">
        <f>E16*2.2</f>
        <v>0.011</v>
      </c>
    </row>
    <row r="17">
      <c r="A17" t="s">
        <v>62</v>
      </c>
      <c r="B17" t="s">
        <v>63</v>
      </c>
      <c r="C17" t="s">
        <v>64</v>
      </c>
      <c r="D17" s="9">
        <v>0.05</v>
      </c>
      <c r="E17" s="11">
        <f>D17*$B$2</f>
        <v>0.05</v>
      </c>
      <c r="F17" t="s">
        <v>25</v>
      </c>
      <c r="G17" s="4">
        <f>E17*3.2</f>
        <v>0.16</v>
      </c>
    </row>
    <row r="18">
      <c r="A18" t="s">
        <v>65</v>
      </c>
      <c r="B18" t="s">
        <v>66</v>
      </c>
      <c r="C18" t="s">
        <v>64</v>
      </c>
      <c r="D18" s="9">
        <v>0.009</v>
      </c>
      <c r="E18" s="11">
        <f>D18*$B$2</f>
        <v>0.009</v>
      </c>
      <c r="F18" t="s">
        <v>25</v>
      </c>
      <c r="G18" s="4">
        <f>E18*0.35</f>
        <v>0.00315</v>
      </c>
    </row>
    <row r="19">
      <c r="A19" t="s">
        <v>67</v>
      </c>
      <c r="B19" t="s">
        <v>68</v>
      </c>
      <c r="C19" t="s">
        <v>69</v>
      </c>
      <c r="D19" s="9">
        <v>0.010526</v>
      </c>
      <c r="E19" s="11">
        <f>D19*$B$2</f>
        <v>0.010526</v>
      </c>
      <c r="F19" t="s">
        <v>25</v>
      </c>
      <c r="G19" s="4">
        <f>E19*5.8001740052</f>
        <v>0.061053</v>
      </c>
    </row>
    <row r="20">
      <c r="A20"/>
      <c r="B20"/>
      <c r="C20"/>
      <c r="D20"/>
      <c r="E20"/>
      <c r="F20" t="s" s="3">
        <v>70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75</v>
      </c>
      <c r="D2" s="11">
        <v>0.96</v>
      </c>
      <c r="E2" t="s">
        <v>25</v>
      </c>
      <c r="F2" t="s">
        <v>76</v>
      </c>
    </row>
    <row r="3">
      <c r="A3">
        <v>1</v>
      </c>
      <c r="B3" t="s">
        <v>77</v>
      </c>
      <c r="C3" t="s">
        <v>78</v>
      </c>
      <c r="D3" s="11">
        <v>0.5</v>
      </c>
      <c r="E3" t="s">
        <v>25</v>
      </c>
      <c r="F3" t="s">
        <v>50</v>
      </c>
    </row>
    <row r="4">
      <c r="A4">
        <v>1</v>
      </c>
      <c r="B4" t="s">
        <v>79</v>
      </c>
      <c r="C4" t="s">
        <v>78</v>
      </c>
      <c r="D4" s="11">
        <v>0.2</v>
      </c>
      <c r="E4" t="s">
        <v>35</v>
      </c>
      <c r="F4" t="s">
        <v>58</v>
      </c>
    </row>
    <row r="5">
      <c r="A5">
        <v>1</v>
      </c>
      <c r="B5" t="s">
        <v>80</v>
      </c>
      <c r="C5" t="s">
        <v>78</v>
      </c>
      <c r="D5" s="11">
        <v>0.1</v>
      </c>
      <c r="E5" t="s">
        <v>35</v>
      </c>
      <c r="F5" t="s">
        <v>34</v>
      </c>
    </row>
    <row r="6">
      <c r="A6">
        <v>1</v>
      </c>
      <c r="B6" t="s">
        <v>81</v>
      </c>
      <c r="C6" t="s">
        <v>78</v>
      </c>
      <c r="D6" s="11">
        <v>0.009</v>
      </c>
      <c r="E6" t="s">
        <v>25</v>
      </c>
      <c r="F6" t="s">
        <v>64</v>
      </c>
    </row>
    <row r="7">
      <c r="A7">
        <v>1</v>
      </c>
      <c r="B7" t="s">
        <v>82</v>
      </c>
      <c r="C7" t="s">
        <v>78</v>
      </c>
      <c r="D7" s="11">
        <v>0.04</v>
      </c>
      <c r="E7" t="s">
        <v>25</v>
      </c>
      <c r="F7" t="s">
        <v>55</v>
      </c>
    </row>
    <row r="8">
      <c r="A8">
        <v>1</v>
      </c>
      <c r="B8" t="s">
        <v>83</v>
      </c>
      <c r="C8" t="s">
        <v>78</v>
      </c>
      <c r="D8" s="11">
        <v>0.005</v>
      </c>
      <c r="E8" t="s">
        <v>25</v>
      </c>
      <c r="F8" t="s">
        <v>61</v>
      </c>
    </row>
    <row r="9">
      <c r="A9">
        <v>1</v>
      </c>
      <c r="B9" t="s">
        <v>84</v>
      </c>
      <c r="C9" t="s">
        <v>78</v>
      </c>
      <c r="D9" s="11">
        <v>0.01</v>
      </c>
      <c r="E9" t="s">
        <v>25</v>
      </c>
      <c r="F9" t="s">
        <v>69</v>
      </c>
    </row>
    <row r="10">
      <c r="A10">
        <v>1</v>
      </c>
      <c r="B10" t="s">
        <v>85</v>
      </c>
      <c r="C10" t="s">
        <v>75</v>
      </c>
      <c r="D10" s="11">
        <v>0.1</v>
      </c>
      <c r="E10" t="s">
        <v>25</v>
      </c>
      <c r="F10" t="s">
        <v>86</v>
      </c>
    </row>
    <row r="11">
      <c r="A11">
        <v>2</v>
      </c>
      <c r="B11" t="s">
        <v>87</v>
      </c>
      <c r="C11" t="s">
        <v>75</v>
      </c>
      <c r="D11" s="11">
        <v>0.02</v>
      </c>
      <c r="E11" t="s">
        <v>25</v>
      </c>
      <c r="F11" t="s">
        <v>86</v>
      </c>
    </row>
    <row r="12">
      <c r="A12">
        <v>3</v>
      </c>
      <c r="B12" t="s">
        <v>88</v>
      </c>
      <c r="C12" t="s">
        <v>78</v>
      </c>
      <c r="D12" s="11">
        <v>0.001</v>
      </c>
      <c r="E12" t="s">
        <v>25</v>
      </c>
      <c r="F12" t="s">
        <v>69</v>
      </c>
    </row>
    <row r="13">
      <c r="A13">
        <v>3</v>
      </c>
      <c r="B13" t="s">
        <v>89</v>
      </c>
      <c r="C13" t="s">
        <v>78</v>
      </c>
      <c r="D13" s="11">
        <v>0.011</v>
      </c>
      <c r="E13" t="s">
        <v>35</v>
      </c>
      <c r="F13" t="s">
        <v>34</v>
      </c>
    </row>
    <row r="14">
      <c r="A14">
        <v>3</v>
      </c>
      <c r="B14" t="s">
        <v>90</v>
      </c>
      <c r="C14" t="s">
        <v>78</v>
      </c>
      <c r="D14" s="11">
        <v>0.009</v>
      </c>
      <c r="E14" t="s">
        <v>25</v>
      </c>
      <c r="F14" t="s">
        <v>47</v>
      </c>
    </row>
    <row r="15">
      <c r="A15">
        <v>2</v>
      </c>
      <c r="B15" t="s">
        <v>91</v>
      </c>
      <c r="C15" t="s">
        <v>78</v>
      </c>
      <c r="D15" s="11">
        <v>0.027</v>
      </c>
      <c r="E15" t="s">
        <v>35</v>
      </c>
      <c r="F15" t="s">
        <v>34</v>
      </c>
    </row>
    <row r="16">
      <c r="A16">
        <v>2</v>
      </c>
      <c r="B16" t="s">
        <v>92</v>
      </c>
      <c r="C16" t="s">
        <v>78</v>
      </c>
      <c r="D16" s="11">
        <v>0.053</v>
      </c>
      <c r="E16" t="s">
        <v>25</v>
      </c>
      <c r="F16" t="s">
        <v>50</v>
      </c>
    </row>
    <row r="17">
      <c r="A17">
        <v>1</v>
      </c>
      <c r="B17" t="s">
        <v>93</v>
      </c>
      <c r="C17" t="s">
        <v>78</v>
      </c>
      <c r="D17" s="11">
        <v>0.25</v>
      </c>
      <c r="E17" t="s">
        <v>25</v>
      </c>
      <c r="F17" t="s">
        <v>34</v>
      </c>
    </row>
    <row r="18">
      <c r="A18">
        <v>1</v>
      </c>
      <c r="B18" t="s">
        <v>94</v>
      </c>
      <c r="C18" t="s">
        <v>78</v>
      </c>
      <c r="D18" s="11">
        <v>0.4</v>
      </c>
      <c r="E18" t="s">
        <v>25</v>
      </c>
      <c r="F18" t="s">
        <v>44</v>
      </c>
    </row>
    <row r="19">
      <c r="A19">
        <v>1</v>
      </c>
      <c r="B19" t="s">
        <v>95</v>
      </c>
      <c r="C19" t="s">
        <v>78</v>
      </c>
      <c r="D19" s="11">
        <v>0.05</v>
      </c>
      <c r="E19" t="s">
        <v>25</v>
      </c>
      <c r="F19" t="s">
        <v>64</v>
      </c>
    </row>
    <row r="20">
      <c r="A20">
        <v>1</v>
      </c>
      <c r="B20" t="s">
        <v>96</v>
      </c>
      <c r="C20" t="s">
        <v>78</v>
      </c>
      <c r="D20" s="11">
        <v>0.08</v>
      </c>
      <c r="E20" t="s">
        <v>25</v>
      </c>
      <c r="F20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97</v>
      </c>
      <c r="B1" t="s" s="2">
        <v>98</v>
      </c>
      <c r="C1" t="s" s="2">
        <v>99</v>
      </c>
      <c r="D1" t="s" s="2">
        <v>100</v>
      </c>
      <c r="E1" t="s" s="2">
        <v>101</v>
      </c>
      <c r="F1" t="s" s="2">
        <v>102</v>
      </c>
    </row>
    <row r="2">
      <c r="A2" t="s">
        <v>2</v>
      </c>
      <c r="B2">
        <v>1</v>
      </c>
      <c r="C2" t="s">
        <v>103</v>
      </c>
      <c r="D2" t="s" s="14">
        <v>104</v>
      </c>
      <c r="E2" t="s" s="14">
        <v>105</v>
      </c>
      <c r="F2" t="s">
        <v>106</v>
      </c>
    </row>
    <row r="3">
      <c r="A3" t="s">
        <v>2</v>
      </c>
      <c r="B3">
        <v>2</v>
      </c>
      <c r="C3" t="s">
        <v>107</v>
      </c>
      <c r="D3" t="s" s="14">
        <v>108</v>
      </c>
      <c r="E3" t="s" s="14"/>
      <c r="F3" t="s">
        <v>109</v>
      </c>
    </row>
    <row r="4">
      <c r="A4" t="s">
        <v>2</v>
      </c>
      <c r="B4">
        <v>3</v>
      </c>
      <c r="C4" t="s">
        <v>110</v>
      </c>
      <c r="D4" t="s" s="14">
        <v>111</v>
      </c>
      <c r="E4" t="s" s="14"/>
      <c r="F4" t="s">
        <v>109</v>
      </c>
    </row>
    <row r="5">
      <c r="A5" t="s">
        <v>2</v>
      </c>
      <c r="B5">
        <v>4</v>
      </c>
      <c r="C5" t="s">
        <v>112</v>
      </c>
      <c r="D5" t="s" s="14">
        <v>113</v>
      </c>
      <c r="E5" t="s" s="14"/>
      <c r="F5" t="s">
        <v>114</v>
      </c>
    </row>
    <row r="6">
      <c r="A6" t="s">
        <v>2</v>
      </c>
      <c r="B6">
        <v>5</v>
      </c>
      <c r="C6" t="s">
        <v>115</v>
      </c>
      <c r="D6" t="s" s="14">
        <v>116</v>
      </c>
      <c r="E6" t="s" s="14">
        <v>117</v>
      </c>
      <c r="F6" t="s">
        <v>118</v>
      </c>
    </row>
    <row r="7">
      <c r="A7" t="s">
        <v>2</v>
      </c>
      <c r="B7">
        <v>6</v>
      </c>
      <c r="C7" t="s">
        <v>103</v>
      </c>
      <c r="D7" t="s" s="14">
        <v>119</v>
      </c>
      <c r="E7" t="s" s="14"/>
      <c r="F7"/>
    </row>
    <row r="8">
      <c r="A8" t="s">
        <v>120</v>
      </c>
      <c r="B8">
        <v>1</v>
      </c>
      <c r="C8"/>
      <c r="D8" t="s" s="14">
        <v>121</v>
      </c>
      <c r="E8" t="s" s="14">
        <v>122</v>
      </c>
      <c r="F8" t="s">
        <v>123</v>
      </c>
    </row>
    <row r="9">
      <c r="A9" t="s">
        <v>120</v>
      </c>
      <c r="B9">
        <v>2</v>
      </c>
      <c r="C9" t="s">
        <v>124</v>
      </c>
      <c r="D9" t="s" s="14">
        <v>125</v>
      </c>
      <c r="E9" t="s" s="14"/>
      <c r="F9" t="s">
        <v>123</v>
      </c>
    </row>
    <row r="10">
      <c r="A10" t="s">
        <v>120</v>
      </c>
      <c r="B10">
        <v>3</v>
      </c>
      <c r="C10" t="s">
        <v>126</v>
      </c>
      <c r="D10" t="s" s="14">
        <v>127</v>
      </c>
      <c r="E10" t="s" s="14"/>
      <c r="F10"/>
    </row>
    <row r="11">
      <c r="A11" t="s">
        <v>120</v>
      </c>
      <c r="B11">
        <v>4</v>
      </c>
      <c r="C11"/>
      <c r="D11" t="s" s="14">
        <v>128</v>
      </c>
      <c r="E11" t="s" s="14">
        <v>129</v>
      </c>
      <c r="F11" t="s">
        <v>130</v>
      </c>
    </row>
    <row r="12">
      <c r="A12" t="s">
        <v>131</v>
      </c>
      <c r="B12">
        <v>1</v>
      </c>
      <c r="C12" t="s">
        <v>132</v>
      </c>
      <c r="D12" t="s" s="14">
        <v>133</v>
      </c>
      <c r="E12" t="s" s="14">
        <v>134</v>
      </c>
      <c r="F12" t="s">
        <v>123</v>
      </c>
    </row>
    <row r="13">
      <c r="A13" t="s">
        <v>131</v>
      </c>
      <c r="B13">
        <v>2</v>
      </c>
      <c r="C13" t="s">
        <v>124</v>
      </c>
      <c r="D13" t="s" s="14">
        <v>135</v>
      </c>
      <c r="E13" t="s" s="14"/>
      <c r="F13"/>
    </row>
    <row r="14">
      <c r="A14" t="s">
        <v>131</v>
      </c>
      <c r="B14">
        <v>3</v>
      </c>
      <c r="C14" t="s">
        <v>136</v>
      </c>
      <c r="D14" t="s" s="14">
        <v>137</v>
      </c>
      <c r="E14" t="s" s="14">
        <v>138</v>
      </c>
      <c r="F14" t="s">
        <v>139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140</v>
      </c>
      <c r="B1"/>
      <c r="C1"/>
      <c r="D1"/>
    </row>
    <row r="2">
      <c r="A2" t="str" s="15">
        <f>"FER-BAGELPAST · BOU.SNACKING · référence : "&amp;Besoins!B3&amp;" "&amp;Besoins!C3&amp;" · multiplicateur réglable sur la feuille ""Besoins"""</f>
        <v>FER-BAGELPAST · BOU.SNACKING · référence : 0,96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141</v>
      </c>
      <c r="B4"/>
      <c r="C4"/>
      <c r="D4"/>
    </row>
    <row r="5">
      <c r="A5" t="s" s="17">
        <v>142</v>
      </c>
      <c r="B5" t="str" s="14">
        <f>"[FRASER] "&amp;Procedure!D2</f>
        <v>[FRASER] Frasez tout, pétrissez rapide.</v>
      </c>
      <c r="C5"/>
      <c r="D5"/>
    </row>
    <row r="6">
      <c r="A6"/>
      <c r="B6" t="str">
        <f>Besoins!B13</f>
        <v>Farine de gruau T45 (force boulangère)</v>
      </c>
      <c r="C6" s="11">
        <f>Besoins!E13</f>
        <v>0.5</v>
      </c>
      <c r="D6" t="str">
        <f>Besoins!F13</f>
        <v>kg</v>
      </c>
    </row>
    <row r="7">
      <c r="A7"/>
      <c r="B7" t="str">
        <f>Besoins!B15</f>
        <v>Lait entier UHT 3,5% MG brique 1L</v>
      </c>
      <c r="C7" s="11">
        <f>Besoins!E15</f>
        <v>0.2</v>
      </c>
      <c r="D7" t="str">
        <f>Besoins!F15</f>
        <v>lt</v>
      </c>
    </row>
    <row r="8">
      <c r="A8"/>
      <c r="B8" t="s">
        <v>143</v>
      </c>
      <c r="C8" s="11">
        <f>'Besoins'!$B$2*0.1</f>
        <v>0.1</v>
      </c>
      <c r="D8" t="s">
        <v>35</v>
      </c>
    </row>
    <row r="9">
      <c r="A9"/>
      <c r="B9" t="str">
        <f>Besoins!B18</f>
        <v>Sel fin de cuisine</v>
      </c>
      <c r="C9" s="11">
        <f>Besoins!E18</f>
        <v>0.009</v>
      </c>
      <c r="D9" t="str">
        <f>Besoins!F18</f>
        <v>kg</v>
      </c>
    </row>
    <row r="10">
      <c r="A10"/>
      <c r="B10" t="str">
        <f>Besoins!B14</f>
        <v>Beurre doux 82% MG plaquette</v>
      </c>
      <c r="C10" s="11">
        <f>Besoins!E14</f>
        <v>0.04</v>
      </c>
      <c r="D10" t="str">
        <f>Besoins!F14</f>
        <v>kg</v>
      </c>
    </row>
    <row r="11">
      <c r="A11"/>
      <c r="B11" t="str">
        <f>Besoins!B16</f>
        <v>Levure fraîche de boulanger</v>
      </c>
      <c r="C11" s="11">
        <f>Besoins!E16</f>
        <v>0.005</v>
      </c>
      <c r="D11" t="str">
        <f>Besoins!F16</f>
        <v>kg</v>
      </c>
    </row>
    <row r="12">
      <c r="A12"/>
      <c r="B12" t="s">
        <v>144</v>
      </c>
      <c r="C12" s="11">
        <f>'Besoins'!$B$2*0.01</f>
        <v>0.01</v>
      </c>
      <c r="D12" t="s">
        <v>25</v>
      </c>
    </row>
    <row r="13">
      <c r="A13"/>
      <c r="B13" t="s">
        <v>145</v>
      </c>
      <c r="C13" s="11">
        <f>'Besoins'!$B$2*0.1</f>
        <v>0.1</v>
      </c>
      <c r="D13" t="s">
        <v>25</v>
      </c>
    </row>
    <row r="14">
      <c r="A14"/>
      <c r="B14" t="str" s="18">
        <f>"ℹ "&amp;Procedure!E2</f>
        <v>ℹ</v>
      </c>
      <c r="C14"/>
      <c r="D14"/>
    </row>
    <row r="15">
      <c r="A15" t="s" s="17">
        <v>146</v>
      </c>
      <c r="B15" t="str" s="14">
        <f>"[POINTER] "&amp;Procedure!D3</f>
        <v>[POINTER] Pointez.</v>
      </c>
      <c r="C15"/>
      <c r="D15"/>
    </row>
    <row r="16">
      <c r="A16" t="s" s="17">
        <v>147</v>
      </c>
      <c r="B16" t="str" s="14">
        <f>"[DIVISER] "&amp;Procedure!D4</f>
        <v>[DIVISER] Divisez en 8, boulez, détendez, façonnez en mini-baguettes soudées en couronnes.</v>
      </c>
      <c r="C16"/>
      <c r="D16"/>
    </row>
    <row r="17">
      <c r="A17" t="s" s="17">
        <v>148</v>
      </c>
      <c r="B17" t="str" s="14">
        <f>"[APPRÊTER] "&amp;Procedure!D5</f>
        <v>[APPRÊTER] Apprêt en étuve.</v>
      </c>
      <c r="C17"/>
      <c r="D17"/>
    </row>
    <row r="18">
      <c r="A18" t="s" s="17">
        <v>149</v>
      </c>
      <c r="B18" t="str" s="14">
        <f>"[POCHER] "&amp;Procedure!D6</f>
        <v>[POCHER] Pochez à l'eau bouillante 30 sec/face, égouttez, dorez, graines. Enfournez.</v>
      </c>
      <c r="C18"/>
      <c r="D18"/>
    </row>
    <row r="19">
      <c r="A19"/>
      <c r="B19" t="str" s="18">
        <f>"ℹ "&amp;Procedure!E6</f>
        <v>ℹ</v>
      </c>
      <c r="C19"/>
      <c r="D19"/>
    </row>
    <row r="20">
      <c r="A20" t="s" s="17">
        <v>150</v>
      </c>
      <c r="B20" t="str" s="14">
        <f>"[FRASER] "&amp;Procedure!D7</f>
        <v>[FRASER] Fromage frais et moutarde écrasés à la fourchette, garnissez les bagels coupés en deux de pastrami et cornichons.</v>
      </c>
      <c r="C20"/>
      <c r="D20"/>
    </row>
    <row r="21">
      <c r="A21"/>
      <c r="B21" t="str">
        <f>Besoins!B8</f>
        <v>fromage frais 0% MG</v>
      </c>
      <c r="C21" s="11">
        <f>Besoins!E8</f>
        <v>0.25</v>
      </c>
      <c r="D21" t="str">
        <f>Besoins!F8</f>
        <v>kg</v>
      </c>
    </row>
    <row r="22">
      <c r="A22"/>
      <c r="B22" t="str">
        <f>Besoins!B10</f>
        <v>Pastrami de bœuf tranché — à réactualiser</v>
      </c>
      <c r="C22" s="11">
        <f>Besoins!E10</f>
        <v>0.4</v>
      </c>
      <c r="D22" t="str">
        <f>Besoins!F10</f>
        <v>kg</v>
      </c>
    </row>
    <row r="23">
      <c r="A23"/>
      <c r="B23" t="str">
        <f>Besoins!B17</f>
        <v>Moutarde de Dijon forte</v>
      </c>
      <c r="C23" s="11">
        <f>Besoins!E17</f>
        <v>0.05</v>
      </c>
      <c r="D23" t="str">
        <f>Besoins!F17</f>
        <v>kg</v>
      </c>
    </row>
    <row r="24">
      <c r="A24"/>
      <c r="B24" t="str">
        <f>Besoins!B9</f>
        <v>Cornichons fins au vinaigre bocal</v>
      </c>
      <c r="C24" s="11">
        <f>Besoins!E9</f>
        <v>0.08</v>
      </c>
      <c r="D24" t="str">
        <f>Besoins!F9</f>
        <v>kg</v>
      </c>
    </row>
    <row r="25">
      <c r="A25"/>
      <c r="B25"/>
      <c r="C25"/>
      <c r="D25"/>
    </row>
    <row r="26">
      <c r="A26" t="s" s="16">
        <v>151</v>
      </c>
      <c r="B26"/>
      <c r="C26"/>
      <c r="D26"/>
    </row>
    <row r="27">
      <c r="A27" t="s" s="17">
        <v>142</v>
      </c>
      <c r="B27" t="str" s="14">
        <f>Procedure!D8</f>
        <v>Dans la cuve du robot (crochet), verser le levain tout point (60g) avec l'eau (80g) à 35°C, mélanger pour diluer jusqu'à petites bulles.</v>
      </c>
      <c r="C27"/>
      <c r="D27"/>
    </row>
    <row r="28">
      <c r="A28"/>
      <c r="B28" t="s">
        <v>152</v>
      </c>
      <c r="C28" s="11">
        <f>'Besoins'!$B$2*0.02</f>
        <v>0.02</v>
      </c>
      <c r="D28" t="s">
        <v>25</v>
      </c>
    </row>
    <row r="29">
      <c r="A29"/>
      <c r="B29" t="s">
        <v>143</v>
      </c>
      <c r="C29" s="11">
        <f>'Besoins'!$B$2*0.0266666667</f>
        <v>0.026667</v>
      </c>
      <c r="D29" t="s">
        <v>35</v>
      </c>
    </row>
    <row r="30">
      <c r="A30"/>
      <c r="B30" t="str" s="18">
        <f>"ℹ "&amp;Procedure!E8</f>
        <v>ℹ</v>
      </c>
      <c r="C30"/>
      <c r="D30"/>
    </row>
    <row r="31">
      <c r="A31" t="s" s="17">
        <v>146</v>
      </c>
      <c r="B31" t="str" s="14">
        <f>"[INCORPORER] "&amp;Procedure!D9</f>
        <v>[INCORPORER] Incorporer la farine de meule T80 (160g), mélanger 5 min vitesse lente.</v>
      </c>
      <c r="C31"/>
      <c r="D31"/>
    </row>
    <row r="32">
      <c r="A32"/>
      <c r="B32" t="str">
        <f>Besoins!B12</f>
        <v>Farine de blé T80 semi-complète</v>
      </c>
      <c r="C32" s="11">
        <f>Besoins!E12</f>
        <v>0.053333</v>
      </c>
      <c r="D32" t="str">
        <f>Besoins!F12</f>
        <v>kg</v>
      </c>
    </row>
    <row r="33">
      <c r="A33" t="s" s="17">
        <v>147</v>
      </c>
      <c r="B33" t="str" s="14">
        <f>"[DÉBARRASSER] "&amp;Procedure!D10</f>
        <v>[DÉBARRASSER] Débarrasser sur le plan de travail, pétrir en rabattant, façonner une boule lisse.</v>
      </c>
      <c r="C33"/>
      <c r="D33"/>
    </row>
    <row r="34">
      <c r="A34" t="s" s="17">
        <v>148</v>
      </c>
      <c r="B34" t="str" s="14">
        <f>Procedure!D11</f>
        <v>Conserver en bocal hermétique jusqu'à ce qu'il ait doublé de volume, commence à s'affaisser, crevasses et déchirures en surface.</v>
      </c>
      <c r="C34"/>
      <c r="D34"/>
    </row>
    <row r="35">
      <c r="A35"/>
      <c r="B35" t="str" s="18">
        <f>"ℹ "&amp;Procedure!E11</f>
        <v>ℹ</v>
      </c>
      <c r="C35"/>
      <c r="D35"/>
    </row>
    <row r="36">
      <c r="A36"/>
      <c r="B36"/>
      <c r="C36"/>
      <c r="D36"/>
    </row>
    <row r="37">
      <c r="A37" t="s" s="16">
        <v>153</v>
      </c>
      <c r="B37"/>
      <c r="C37"/>
      <c r="D37"/>
    </row>
    <row r="38">
      <c r="A38" t="s" s="17">
        <v>142</v>
      </c>
      <c r="B38" t="str" s="14">
        <f>"[VERSER] "&amp;Procedure!D12</f>
        <v>[VERSER] Dans un saladier, verser le miel (5g) et l'eau (100g) à 45°C, mélanger pour dissoudre.</v>
      </c>
      <c r="C38"/>
      <c r="D38"/>
    </row>
    <row r="39">
      <c r="A39"/>
      <c r="B39" t="s">
        <v>144</v>
      </c>
      <c r="C39" s="11">
        <f>'Besoins'!$B$2*0.0005263158</f>
        <v>0.000526</v>
      </c>
      <c r="D39" t="s">
        <v>25</v>
      </c>
    </row>
    <row r="40">
      <c r="A40"/>
      <c r="B40" t="s">
        <v>143</v>
      </c>
      <c r="C40" s="11">
        <f>'Besoins'!$B$2*0.0105263158</f>
        <v>0.010526</v>
      </c>
      <c r="D40" t="s">
        <v>35</v>
      </c>
    </row>
    <row r="41">
      <c r="A41"/>
      <c r="B41" t="str" s="18">
        <f>"ℹ "&amp;Procedure!E12</f>
        <v>ℹ</v>
      </c>
      <c r="C41"/>
      <c r="D41"/>
    </row>
    <row r="42">
      <c r="A42" t="s" s="17">
        <v>146</v>
      </c>
      <c r="B42" t="str" s="14">
        <f>"[INCORPORER] "&amp;Procedure!D13</f>
        <v>[INCORPORER] Incorporer la farine de seigle (85g) au fouet.</v>
      </c>
      <c r="C42"/>
      <c r="D42"/>
    </row>
    <row r="43">
      <c r="A43"/>
      <c r="B43" t="str">
        <f>Besoins!B11</f>
        <v>Farine de seigle T130</v>
      </c>
      <c r="C43" s="11">
        <f>Besoins!E11</f>
        <v>0.008947</v>
      </c>
      <c r="D43" t="str">
        <f>Besoins!F11</f>
        <v>kg</v>
      </c>
    </row>
    <row r="44">
      <c r="A44" t="s" s="17">
        <v>147</v>
      </c>
      <c r="B44" t="str" s="14">
        <f>"[METTRE] "&amp;Procedure!D14</f>
        <v>[METTRE] Mettre dans un bocal propre, réserver au chaud jusqu'à odeur marquée et grosses bulles, texture façon mousse au chocolat.</v>
      </c>
      <c r="C44"/>
      <c r="D44"/>
    </row>
    <row r="45">
      <c r="A45"/>
      <c r="B45" t="str" s="18">
        <f>"ℹ "&amp;Procedure!E14</f>
        <v>ℹ</v>
      </c>
      <c r="C45"/>
      <c r="D45"/>
    </row>
    <row r="46">
      <c r="A46"/>
      <c r="B46"/>
      <c r="C46"/>
      <c r="D46"/>
    </row>
    <row r="47">
      <c r="A47" t="s" s="19">
        <v>22</v>
      </c>
      <c r="B47"/>
      <c r="C47"/>
      <c r="D47"/>
    </row>
  </sheetData>
  <sheetProtection sheet="1"/>
  <mergeCells count="25">
    <mergeCell ref="A1:D1"/>
    <mergeCell ref="A2:D2"/>
    <mergeCell ref="A4:D4"/>
    <mergeCell ref="B5:D5"/>
    <mergeCell ref="B14:D14"/>
    <mergeCell ref="B15:D15"/>
    <mergeCell ref="B16:D16"/>
    <mergeCell ref="B17:D17"/>
    <mergeCell ref="B18:D18"/>
    <mergeCell ref="B19:D19"/>
    <mergeCell ref="B20:D20"/>
    <mergeCell ref="A26:D26"/>
    <mergeCell ref="B27:D27"/>
    <mergeCell ref="B30:D30"/>
    <mergeCell ref="B31:D31"/>
    <mergeCell ref="B33:D33"/>
    <mergeCell ref="B34:D34"/>
    <mergeCell ref="B35:D35"/>
    <mergeCell ref="A37:D37"/>
    <mergeCell ref="B38:D38"/>
    <mergeCell ref="B41:D41"/>
    <mergeCell ref="B42:D42"/>
    <mergeCell ref="B44:D44"/>
    <mergeCell ref="B45:D45"/>
    <mergeCell ref="A47:D4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2026-09-15T14:12:36Z</dcterms:created>
  <dc:title>Bagel au pastrami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2026-09-15T14:12:36Z</dcterms:modified>
  <cp:revision>1</cp:revision>
</cp:coreProperties>
</file>