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<sst xmlns="http://schemas.openxmlformats.org/spreadsheetml/2006/main" count="148" uniqueCount="148">
  <si>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</si>
  <si>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</si>
  <si>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</si>
  <si>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</si>
  <si>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</si>
  <si>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</si>
  <si>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</si>
  <si>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</si>
  <si>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</si>
  <si>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</si>
  <si>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</si>
  <si>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</si>
  <si>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</si>
  <si>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</si>
  <si>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</si>
  <si>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</si>
  <si>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</si>
  <si>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</si>
  <si>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</si>
  <si>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</si>
  <si>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</si>
  <si>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</si>
  <si>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</si>
  <si>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</si>
  <si>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</si>
  <si>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</si>
  <si>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</si>
  <si>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</si>
  <si>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</si>
  <si>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</si>
  <si>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</si>
  <si>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</si>
  <si>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</si>
  <si>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</si>
  <si>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</si>
  <si>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</si>
  <si>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</si>
  <si>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</si>
  <si>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</si>
  <si>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</si>
  <si>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</si>
  <si>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</si>
  <si>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</si>
  <si>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</si>
  <si>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</si>
  <si>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</si>
  <si>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</si>
  <si>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</si>
  <si>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</si>
  <si>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</si>
  <si>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</si>
  <si>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</si>
  <si>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</si>
  <si>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Brioche à la cardamome (Ferrandi)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</si>
  <si>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</si>
  <si>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</si>
  <si>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</si>
  <si>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</si>
  <si>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</si>
  <si>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</si>
  <si>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</si>
  <si>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</si>
  <si>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</si>
  <si>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</si>
  <si>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</si>
  <si>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</si>
  <si>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</si>
  <si>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</si>
  <si>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</si>
  <si>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</si>
  <si>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</si>
  <si>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</si>
  <si>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</si>
  <si>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</si>
  <si>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</si>
  <si>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</si>
  <si>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</si>
  <si>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</si>
  <si>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</si>
  <si>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</si>
  <si>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</si>
  <si>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</si>
  <si>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</si>
  <si>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</si>
  <si>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</si>
  <si>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</si>
  <si>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</si>
  <si>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</si>
  <si>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</si>
  <si>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</si>
  <si>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</si>
  <si>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</si>
  <si>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</si>
  <si>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</si>
  <si>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</si>
  <si>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</si>
  <si>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</si>
  <si>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</si>
  <si>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</si>
  <si>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</si>
  <si>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</si>
  <si>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</si>
  <si>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</si>
  <si>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</si>
  <si>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</si>
  <si>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</si>
  <si>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</si>
  <si>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</si>
  <si>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</si>
  <si>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</si>
  <si>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</si>
  <si>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</si>
  <si>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</si>
  <si>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</si>
  <si>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</si>
  <si>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</si>
  <si>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</si>
  <si>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 (conv.)</t>
  </si>
  <si>
    <t>conversion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</si>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</sst>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</v>
      </c>
      <c r="C3" t="s" s="5">
        <v>3</v>
      </c>
      <c r="D3"/>
      <c r="E3"/>
      <c r="F3"/>
    </row>
    <row r="4">
      <c r="A4" t="s">
        <v>4</v>
      </c>
      <c r="B4" s="6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1.818</v>
      </c>
      <c r="E7" s="6">
        <f>D7*$B$2</f>
        <v>1.818</v>
      </c>
      <c r="F7" t="s">
        <v>15</v>
      </c>
      <c r="G7" s="9">
        <f>E7*0.27</f>
        <v>0.49086</v>
      </c>
    </row>
    <row r="8">
      <c r="A8" t="s">
        <v>16</v>
      </c>
      <c r="B8" t="s">
        <v>17</v>
      </c>
      <c r="C8" t="s">
        <v>18</v>
      </c>
      <c r="D8" s="4">
        <v>0.012632</v>
      </c>
      <c r="E8" s="6">
        <f>D8*$B$2</f>
        <v>0.012632</v>
      </c>
      <c r="F8" t="s">
        <v>19</v>
      </c>
      <c r="G8" s="9">
        <f>E8*0.0042998567</f>
        <v>0.000054</v>
      </c>
    </row>
    <row r="9">
      <c r="A9" t="s">
        <v>20</v>
      </c>
      <c r="B9" t="s">
        <v>21</v>
      </c>
      <c r="C9" t="s">
        <v>22</v>
      </c>
      <c r="D9" s="4">
        <v>0.016</v>
      </c>
      <c r="E9" s="6">
        <f>D9*$B$2</f>
        <v>0.016</v>
      </c>
      <c r="F9" t="s">
        <v>3</v>
      </c>
      <c r="G9" s="9">
        <f>E9*42</f>
        <v>0.672</v>
      </c>
    </row>
    <row r="10">
      <c r="A10" t="s">
        <v>23</v>
      </c>
      <c r="B10" t="s">
        <v>24</v>
      </c>
      <c r="C10" t="s">
        <v>25</v>
      </c>
      <c r="D10" s="4">
        <v>0.002237</v>
      </c>
      <c r="E10" s="6">
        <f>D10*$B$2</f>
        <v>0.002237</v>
      </c>
      <c r="F10" t="s">
        <v>3</v>
      </c>
      <c r="G10" s="9">
        <f>E10*1.1999153001</f>
        <v>0.002684</v>
      </c>
    </row>
    <row r="11">
      <c r="A11" t="s">
        <v>26</v>
      </c>
      <c r="B11" t="s">
        <v>27</v>
      </c>
      <c r="C11" t="s">
        <v>28</v>
      </c>
      <c r="D11" s="4">
        <v>0.335</v>
      </c>
      <c r="E11" s="6">
        <f>D11*$B$2</f>
        <v>0.335</v>
      </c>
      <c r="F11" t="s">
        <v>3</v>
      </c>
      <c r="G11" s="9">
        <f>E11*0.82</f>
        <v>0.2747</v>
      </c>
    </row>
    <row r="12">
      <c r="A12" t="s">
        <v>29</v>
      </c>
      <c r="B12" t="s">
        <v>30</v>
      </c>
      <c r="C12" t="s">
        <v>31</v>
      </c>
      <c r="D12" s="4">
        <v>0.2</v>
      </c>
      <c r="E12" s="6">
        <f>D12*$B$2</f>
        <v>0.2</v>
      </c>
      <c r="F12" t="s">
        <v>3</v>
      </c>
      <c r="G12" s="9">
        <f>E12*5.2</f>
        <v>1.04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19</v>
      </c>
      <c r="G13" s="9">
        <f>E13*1.05</f>
        <v>0.084</v>
      </c>
    </row>
    <row r="14">
      <c r="A14" t="s">
        <v>35</v>
      </c>
      <c r="B14" t="s">
        <v>36</v>
      </c>
      <c r="C14" t="s">
        <v>37</v>
      </c>
      <c r="D14" s="4">
        <v>0.006</v>
      </c>
      <c r="E14" s="6">
        <f>D14*$B$2</f>
        <v>0.006</v>
      </c>
      <c r="F14" t="s">
        <v>3</v>
      </c>
      <c r="G14" s="9">
        <f>E14*0.35</f>
        <v>0.0021</v>
      </c>
    </row>
    <row r="15">
      <c r="A15" t="s">
        <v>38</v>
      </c>
      <c r="B15" t="s">
        <v>39</v>
      </c>
      <c r="C15" t="s">
        <v>40</v>
      </c>
      <c r="D15" s="4">
        <v>0.000132</v>
      </c>
      <c r="E15" s="6">
        <f>D15*$B$2</f>
        <v>0.000132</v>
      </c>
      <c r="F15" t="s">
        <v>3</v>
      </c>
      <c r="G15" s="9">
        <f>E15*5.7814992026</f>
        <v>0.000763</v>
      </c>
    </row>
    <row r="16">
      <c r="A16" t="s">
        <v>41</v>
      </c>
      <c r="B16" t="s">
        <v>42</v>
      </c>
      <c r="C16" t="s">
        <v>40</v>
      </c>
      <c r="D16" s="4">
        <v>0.06</v>
      </c>
      <c r="E16" s="6">
        <f>D16*$B$2</f>
        <v>0.06</v>
      </c>
      <c r="F16" t="s">
        <v>3</v>
      </c>
      <c r="G16" s="9">
        <f>E16*0.82</f>
        <v>0.0492</v>
      </c>
    </row>
    <row r="17">
      <c r="A17" t="s" s="8">
        <v>43</v>
      </c>
      <c r="B17" t="s">
        <v>44</v>
      </c>
      <c r="C17" t="s">
        <v>45</v>
      </c>
      <c r="D17" s="4">
        <v>0.1</v>
      </c>
      <c r="E17" s="6">
        <f>D17*$B$2</f>
        <v>0.1</v>
      </c>
      <c r="F17" t="s">
        <v>3</v>
      </c>
      <c r="G17" s="9">
        <f>E17*1.61131</f>
        <v>0.161131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2">
        <v>54</v>
      </c>
      <c r="E2" t="s" s="12">
        <v>55</v>
      </c>
      <c r="F2" t="s">
        <v>56</v>
      </c>
    </row>
    <row r="3">
      <c r="A3" t="s">
        <v>53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>
        <v>62</v>
      </c>
      <c r="F4" t="s">
        <v>63</v>
      </c>
    </row>
    <row r="5">
      <c r="A5" t="s">
        <v>53</v>
      </c>
      <c r="B5">
        <v>4</v>
      </c>
      <c r="C5" t="s">
        <v>64</v>
      </c>
      <c r="D5" t="s" s="12">
        <v>65</v>
      </c>
      <c r="E5" t="s" s="12"/>
      <c r="F5" t="s">
        <v>59</v>
      </c>
    </row>
    <row r="6">
      <c r="A6" t="s">
        <v>53</v>
      </c>
      <c r="B6">
        <v>5</v>
      </c>
      <c r="C6" t="s">
        <v>66</v>
      </c>
      <c r="D6" t="s" s="12">
        <v>67</v>
      </c>
      <c r="E6" t="s" s="12">
        <v>68</v>
      </c>
      <c r="F6" t="s">
        <v>69</v>
      </c>
    </row>
    <row r="7">
      <c r="A7" t="s">
        <v>53</v>
      </c>
      <c r="B7">
        <v>6</v>
      </c>
      <c r="C7" t="s">
        <v>70</v>
      </c>
      <c r="D7" t="s" s="12">
        <v>71</v>
      </c>
      <c r="E7" t="s" s="12"/>
      <c r="F7" t="s">
        <v>72</v>
      </c>
    </row>
    <row r="8">
      <c r="A8" t="s">
        <v>53</v>
      </c>
      <c r="B8">
        <v>7</v>
      </c>
      <c r="C8" t="s">
        <v>73</v>
      </c>
      <c r="D8" t="s" s="12">
        <v>74</v>
      </c>
      <c r="E8" t="s" s="12"/>
      <c r="F8" t="s">
        <v>59</v>
      </c>
    </row>
    <row r="9">
      <c r="A9" t="s">
        <v>53</v>
      </c>
      <c r="B9">
        <v>8</v>
      </c>
      <c r="C9" t="s">
        <v>75</v>
      </c>
      <c r="D9" t="s" s="12">
        <v>76</v>
      </c>
      <c r="E9" t="s" s="12"/>
      <c r="F9"/>
    </row>
    <row r="10">
      <c r="A10" t="s">
        <v>53</v>
      </c>
      <c r="B10">
        <v>9</v>
      </c>
      <c r="C10" t="s">
        <v>77</v>
      </c>
      <c r="D10" t="s" s="12">
        <v>78</v>
      </c>
      <c r="E10" t="s" s="12"/>
      <c r="F10"/>
    </row>
    <row r="11">
      <c r="A11" t="s">
        <v>53</v>
      </c>
      <c r="B11">
        <v>10</v>
      </c>
      <c r="C11" t="s">
        <v>79</v>
      </c>
      <c r="D11" t="s" s="12">
        <v>80</v>
      </c>
      <c r="E11" t="s" s="12"/>
      <c r="F11" t="s">
        <v>81</v>
      </c>
    </row>
    <row r="12">
      <c r="A12" t="s">
        <v>53</v>
      </c>
      <c r="B12">
        <v>11</v>
      </c>
      <c r="C12" t="s">
        <v>82</v>
      </c>
      <c r="D12" t="s" s="12">
        <v>83</v>
      </c>
      <c r="E12" t="s" s="12">
        <v>84</v>
      </c>
      <c r="F12" t="s">
        <v>85</v>
      </c>
    </row>
    <row r="13">
      <c r="A13" t="s">
        <v>86</v>
      </c>
      <c r="B13">
        <v>1</v>
      </c>
      <c r="C13" t="s">
        <v>87</v>
      </c>
      <c r="D13" t="s" s="12">
        <v>88</v>
      </c>
      <c r="E13" t="s" s="12">
        <v>89</v>
      </c>
      <c r="F13" t="s">
        <v>59</v>
      </c>
    </row>
    <row r="14">
      <c r="A14" t="s">
        <v>86</v>
      </c>
      <c r="B14">
        <v>2</v>
      </c>
      <c r="C14" t="s">
        <v>87</v>
      </c>
      <c r="D14" t="s" s="12">
        <v>90</v>
      </c>
      <c r="E14" t="s" s="12"/>
      <c r="F14"/>
    </row>
    <row r="15">
      <c r="A15" t="s">
        <v>86</v>
      </c>
      <c r="B15">
        <v>3</v>
      </c>
      <c r="C15" t="s">
        <v>57</v>
      </c>
      <c r="D15" t="s" s="12">
        <v>91</v>
      </c>
      <c r="E15" t="s" s="12"/>
      <c r="F15"/>
    </row>
    <row r="16">
      <c r="A16" t="s">
        <v>86</v>
      </c>
      <c r="B16">
        <v>4</v>
      </c>
      <c r="C16" t="s">
        <v>87</v>
      </c>
      <c r="D16" t="s" s="12">
        <v>92</v>
      </c>
      <c r="E16" t="s" s="12">
        <v>93</v>
      </c>
      <c r="F16" t="s">
        <v>94</v>
      </c>
    </row>
    <row r="17">
      <c r="A17" t="s">
        <v>95</v>
      </c>
      <c r="B17">
        <v>1</v>
      </c>
      <c r="C17" t="s">
        <v>87</v>
      </c>
      <c r="D17" t="s" s="12">
        <v>96</v>
      </c>
      <c r="E17" t="s" s="12">
        <v>89</v>
      </c>
      <c r="F17" t="s">
        <v>59</v>
      </c>
    </row>
    <row r="18">
      <c r="A18" t="s">
        <v>95</v>
      </c>
      <c r="B18">
        <v>2</v>
      </c>
      <c r="C18" t="s">
        <v>57</v>
      </c>
      <c r="D18" t="s" s="12">
        <v>97</v>
      </c>
      <c r="E18" t="s" s="12"/>
      <c r="F18"/>
    </row>
    <row r="19">
      <c r="A19" t="s">
        <v>95</v>
      </c>
      <c r="B19">
        <v>3</v>
      </c>
      <c r="C19" t="s">
        <v>98</v>
      </c>
      <c r="D19" t="s" s="12">
        <v>99</v>
      </c>
      <c r="E19" t="s" s="12">
        <v>100</v>
      </c>
      <c r="F19" t="s">
        <v>101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102</v>
      </c>
      <c r="B1" t="s" s="7">
        <v>103</v>
      </c>
      <c r="C1" t="s" s="7">
        <v>104</v>
      </c>
      <c r="D1" t="s" s="7">
        <v>105</v>
      </c>
      <c r="E1" t="s" s="7">
        <v>10</v>
      </c>
    </row>
    <row r="2">
      <c r="A2">
        <v>0</v>
      </c>
      <c r="B2" t="s">
        <v>53</v>
      </c>
      <c r="C2" t="s">
        <v>106</v>
      </c>
      <c r="D2" s="6">
        <f>'Besoins'!$B$2*0.6</f>
        <v>0.6</v>
      </c>
      <c r="E2" t="s">
        <v>3</v>
      </c>
    </row>
    <row r="3">
      <c r="A3">
        <v>1</v>
      </c>
      <c r="B3" t="s">
        <v>107</v>
      </c>
      <c r="C3" t="s">
        <v>108</v>
      </c>
      <c r="D3" s="6">
        <f>'Besoins'!$B$2*0.03</f>
        <v>0.03</v>
      </c>
      <c r="E3" t="s">
        <v>19</v>
      </c>
    </row>
    <row r="4">
      <c r="A4">
        <v>1</v>
      </c>
      <c r="B4" t="s">
        <v>109</v>
      </c>
      <c r="C4" t="s">
        <v>106</v>
      </c>
      <c r="D4" s="6">
        <f>'Besoins'!$B$2*0.025</f>
        <v>0.025</v>
      </c>
      <c r="E4" t="s">
        <v>3</v>
      </c>
    </row>
    <row r="5">
      <c r="A5">
        <v>2</v>
      </c>
      <c r="B5" t="s">
        <v>110</v>
      </c>
      <c r="C5" t="s">
        <v>106</v>
      </c>
      <c r="D5" s="6">
        <f>'Besoins'!$B$2*0.005</f>
        <v>0.005</v>
      </c>
      <c r="E5" t="s">
        <v>3</v>
      </c>
    </row>
    <row r="6">
      <c r="A6">
        <v>3</v>
      </c>
      <c r="B6" t="s">
        <v>111</v>
      </c>
      <c r="C6" t="s">
        <v>108</v>
      </c>
      <c r="D6" s="6">
        <f>'Besoins'!$B$2*0.0001315789</f>
        <v>0.000132</v>
      </c>
      <c r="E6" t="s">
        <v>3</v>
      </c>
    </row>
    <row r="7">
      <c r="A7">
        <v>3</v>
      </c>
      <c r="B7" t="s">
        <v>112</v>
      </c>
      <c r="C7" t="s">
        <v>108</v>
      </c>
      <c r="D7" s="6">
        <f>'Besoins'!$B$2*0.0026315789</f>
        <v>0.002632</v>
      </c>
      <c r="E7" t="s">
        <v>19</v>
      </c>
    </row>
    <row r="8">
      <c r="A8">
        <v>3</v>
      </c>
      <c r="B8" t="s">
        <v>113</v>
      </c>
      <c r="C8" t="s">
        <v>108</v>
      </c>
      <c r="D8" s="6">
        <f>'Besoins'!$B$2*0.0022368421</f>
        <v>0.002237</v>
      </c>
      <c r="E8" t="s">
        <v>3</v>
      </c>
    </row>
    <row r="9">
      <c r="A9">
        <v>2</v>
      </c>
      <c r="B9" t="s">
        <v>114</v>
      </c>
      <c r="C9" t="s">
        <v>108</v>
      </c>
      <c r="D9" s="6">
        <f>'Besoins'!$B$2*0.01</f>
        <v>0.01</v>
      </c>
      <c r="E9" t="s">
        <v>19</v>
      </c>
    </row>
    <row r="10">
      <c r="A10">
        <v>2</v>
      </c>
      <c r="B10" t="s">
        <v>115</v>
      </c>
      <c r="C10" t="s">
        <v>108</v>
      </c>
      <c r="D10" s="6">
        <f>'Besoins'!$B$2*0.01</f>
        <v>0.01</v>
      </c>
      <c r="E10" t="s">
        <v>3</v>
      </c>
    </row>
    <row r="11">
      <c r="A11">
        <v>1</v>
      </c>
      <c r="B11" t="s">
        <v>116</v>
      </c>
      <c r="C11" t="s">
        <v>108</v>
      </c>
      <c r="D11" s="6">
        <f>'Besoins'!$B$2*0.075</f>
        <v>0.075</v>
      </c>
      <c r="E11" t="s">
        <v>3</v>
      </c>
    </row>
    <row r="12">
      <c r="A12">
        <v>1</v>
      </c>
      <c r="B12" t="s">
        <v>116</v>
      </c>
      <c r="C12" t="s">
        <v>108</v>
      </c>
      <c r="D12" s="6">
        <f>'Besoins'!$B$2*0.25</f>
        <v>0.25</v>
      </c>
      <c r="E12" t="s">
        <v>3</v>
      </c>
    </row>
    <row r="13">
      <c r="A13">
        <v>1</v>
      </c>
      <c r="B13" t="s">
        <v>117</v>
      </c>
      <c r="C13" t="s">
        <v>118</v>
      </c>
      <c r="D13" s="6">
        <f>'Besoins'!$B$2*1.818</f>
        <v>1.818</v>
      </c>
      <c r="E13" t="s">
        <v>15</v>
      </c>
    </row>
    <row r="14">
      <c r="A14">
        <v>1</v>
      </c>
      <c r="B14" t="s">
        <v>107</v>
      </c>
      <c r="C14" t="s">
        <v>108</v>
      </c>
      <c r="D14" s="6">
        <f>'Besoins'!$B$2*0.05</f>
        <v>0.05</v>
      </c>
      <c r="E14" t="s">
        <v>19</v>
      </c>
    </row>
    <row r="15">
      <c r="A15">
        <v>1</v>
      </c>
      <c r="B15" t="s">
        <v>119</v>
      </c>
      <c r="C15" t="s">
        <v>108</v>
      </c>
      <c r="D15" s="6">
        <f>'Besoins'!$B$2*0.006</f>
        <v>0.006</v>
      </c>
      <c r="E15" t="s">
        <v>3</v>
      </c>
    </row>
    <row r="16">
      <c r="A16">
        <v>1</v>
      </c>
      <c r="B16" t="s">
        <v>120</v>
      </c>
      <c r="C16" t="s">
        <v>108</v>
      </c>
      <c r="D16" s="6">
        <f>'Besoins'!$B$2*0.03</f>
        <v>0.03</v>
      </c>
      <c r="E16" t="s">
        <v>3</v>
      </c>
    </row>
    <row r="17">
      <c r="A17">
        <v>1</v>
      </c>
      <c r="B17" t="s">
        <v>121</v>
      </c>
      <c r="C17" t="s">
        <v>108</v>
      </c>
      <c r="D17" s="6">
        <f>'Besoins'!$B$2*0.1</f>
        <v>0.1</v>
      </c>
      <c r="E17" t="s">
        <v>3</v>
      </c>
    </row>
    <row r="18">
      <c r="A18">
        <v>1</v>
      </c>
      <c r="B18" t="s">
        <v>120</v>
      </c>
      <c r="C18" t="s">
        <v>108</v>
      </c>
      <c r="D18" s="6">
        <f>'Besoins'!$B$2*0.03</f>
        <v>0.03</v>
      </c>
      <c r="E18" t="s">
        <v>3</v>
      </c>
    </row>
    <row r="19">
      <c r="A19">
        <v>1</v>
      </c>
      <c r="B19" t="s">
        <v>121</v>
      </c>
      <c r="C19" t="s">
        <v>108</v>
      </c>
      <c r="D19" s="6">
        <f>'Besoins'!$B$2*0.1</f>
        <v>0.1</v>
      </c>
      <c r="E19" t="s">
        <v>3</v>
      </c>
    </row>
    <row r="20">
      <c r="A20">
        <v>1</v>
      </c>
      <c r="B20" t="s">
        <v>122</v>
      </c>
      <c r="C20" t="s">
        <v>108</v>
      </c>
      <c r="D20" s="6">
        <f>'Besoins'!$B$2*0.1</f>
        <v>0.1</v>
      </c>
      <c r="E20" t="s">
        <v>3</v>
      </c>
    </row>
    <row r="21">
      <c r="A21">
        <v>1</v>
      </c>
      <c r="B21" t="s">
        <v>123</v>
      </c>
      <c r="C21" t="s">
        <v>108</v>
      </c>
      <c r="D21" s="6">
        <f>'Besoins'!$B$2*0.016</f>
        <v>0.016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124</v>
      </c>
      <c r="B1"/>
      <c r="C1"/>
      <c r="D1"/>
    </row>
    <row r="2">
      <c r="A2" t="str" s="13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125</v>
      </c>
      <c r="B4"/>
      <c r="C4"/>
      <c r="D4"/>
    </row>
    <row r="5">
      <c r="A5" t="s" s="15">
        <v>126</v>
      </c>
      <c r="B5" t="str" s="12">
        <f>Procedure!D2</f>
        <v>Diluez le levain liquide dans le lait tiède, fouettez pour aérer.</v>
      </c>
      <c r="C5"/>
      <c r="D5"/>
    </row>
    <row r="6">
      <c r="A6"/>
      <c r="B6" t="s">
        <v>127</v>
      </c>
      <c r="C6" s="6">
        <f>'Besoins'!$B$2*0.03</f>
        <v>0.03</v>
      </c>
      <c r="D6" t="s">
        <v>19</v>
      </c>
    </row>
    <row r="7">
      <c r="A7"/>
      <c r="B7" t="s">
        <v>128</v>
      </c>
      <c r="C7" s="6">
        <f>'Besoins'!$B$2*0.025</f>
        <v>0.025</v>
      </c>
      <c r="D7" t="s">
        <v>3</v>
      </c>
    </row>
    <row r="8">
      <c r="A8"/>
      <c r="B8" t="str" s="16">
        <f>"ℹ "&amp;Procedure!E2</f>
        <v>ℹ</v>
      </c>
      <c r="C8"/>
      <c r="D8"/>
    </row>
    <row r="9">
      <c r="A9" t="s" s="15">
        <v>129</v>
      </c>
      <c r="B9" t="str" s="12">
        <f>"[INCORPORER] "&amp;Procedure!D3</f>
        <v>[INCORPORER] Ajoutez la farine, frasez vitesse lente.</v>
      </c>
      <c r="C9"/>
      <c r="D9"/>
    </row>
    <row r="10">
      <c r="A10"/>
      <c r="B10" t="s">
        <v>130</v>
      </c>
      <c r="C10" s="6">
        <f>'Besoins'!$B$2*0.075</f>
        <v>0.075</v>
      </c>
      <c r="D10" t="s">
        <v>3</v>
      </c>
    </row>
    <row r="11">
      <c r="A11" t="s" s="15">
        <v>131</v>
      </c>
      <c r="B11" t="str" s="12">
        <f>"[INCISER] "&amp;Procedure!D4</f>
        <v>[INCISER] Boulez serré, incisez une croix, fermentez en étuve.</v>
      </c>
      <c r="C11"/>
      <c r="D11"/>
    </row>
    <row r="12">
      <c r="A12"/>
      <c r="B12" t="str" s="16">
        <f>"ℹ "&amp;Procedure!E4</f>
        <v>ℹ</v>
      </c>
      <c r="C12"/>
      <c r="D12"/>
    </row>
    <row r="13">
      <c r="A13" t="s" s="15">
        <v>132</v>
      </c>
      <c r="B13" t="str" s="12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130</v>
      </c>
      <c r="C14" s="6">
        <f>'Besoins'!$B$2*0.25</f>
        <v>0.25</v>
      </c>
      <c r="D14" t="s">
        <v>3</v>
      </c>
    </row>
    <row r="15">
      <c r="A15"/>
      <c r="B15" t="s">
        <v>133</v>
      </c>
      <c r="C15" s="6">
        <f>'Besoins'!$B$2*1.818</f>
        <v>1.818</v>
      </c>
      <c r="D15" t="s">
        <v>15</v>
      </c>
    </row>
    <row r="16">
      <c r="A16"/>
      <c r="B16" t="s">
        <v>127</v>
      </c>
      <c r="C16" s="6">
        <f>'Besoins'!$B$2*0.05</f>
        <v>0.05</v>
      </c>
      <c r="D16" t="s">
        <v>19</v>
      </c>
    </row>
    <row r="17">
      <c r="A17"/>
      <c r="B17" t="str">
        <f>Besoins!B14</f>
        <v>Sel fin de cuisine</v>
      </c>
      <c r="C17" s="6">
        <f>Besoins!E14</f>
        <v>0.006</v>
      </c>
      <c r="D17" t="str">
        <f>Besoins!F14</f>
        <v>kg</v>
      </c>
    </row>
    <row r="18">
      <c r="A18" t="s" s="15">
        <v>134</v>
      </c>
      <c r="B18" t="str" s="12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135</v>
      </c>
      <c r="C19" s="6">
        <f>'Besoins'!$B$2*0.03</f>
        <v>0.03</v>
      </c>
      <c r="D19" t="s">
        <v>3</v>
      </c>
    </row>
    <row r="20">
      <c r="A20"/>
      <c r="B20" t="s">
        <v>136</v>
      </c>
      <c r="C20" s="6">
        <f>'Besoins'!$B$2*0.1</f>
        <v>0.1</v>
      </c>
      <c r="D20" t="s">
        <v>3</v>
      </c>
    </row>
    <row r="21">
      <c r="A21"/>
      <c r="B21" t="str" s="16">
        <f>"ℹ "&amp;Procedure!E6</f>
        <v>ℹ</v>
      </c>
      <c r="C21"/>
      <c r="D21"/>
    </row>
    <row r="22">
      <c r="A22" t="s" s="15">
        <v>137</v>
      </c>
      <c r="B22" t="str" s="12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5">
        <v>138</v>
      </c>
      <c r="B23" t="str" s="12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6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6">
        <f>Besoins!E9</f>
        <v>0.016</v>
      </c>
      <c r="D25" t="str">
        <f>Besoins!F9</f>
        <v>kg</v>
      </c>
    </row>
    <row r="26">
      <c r="A26" t="s" s="15">
        <v>139</v>
      </c>
      <c r="B26" t="str" s="12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136</v>
      </c>
      <c r="C27" s="6">
        <f>'Besoins'!$B$2*0.1</f>
        <v>0.1</v>
      </c>
      <c r="D27" t="s">
        <v>3</v>
      </c>
    </row>
    <row r="28">
      <c r="A28"/>
      <c r="B28" t="str">
        <f>Besoins!B17</f>
        <v>sucre (cassonade)</v>
      </c>
      <c r="C28" s="6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6">
        <f>Besoins!E9</f>
        <v>0.016</v>
      </c>
      <c r="D29" t="str">
        <f>Besoins!F9</f>
        <v>kg</v>
      </c>
    </row>
    <row r="30">
      <c r="A30" t="s" s="15">
        <v>140</v>
      </c>
      <c r="B30" t="str" s="12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5">
        <v>141</v>
      </c>
      <c r="B31" t="str" s="12">
        <f>"[APPRÊTER] "&amp;Procedure!D11</f>
        <v>[APPRÊTER] Apprêt en étuve à 24°C.</v>
      </c>
      <c r="C31"/>
      <c r="D31"/>
    </row>
    <row r="32">
      <c r="A32" t="s" s="15">
        <v>142</v>
      </c>
      <c r="B32" t="str" s="12">
        <f>"[ENFOURNER] "&amp;Procedure!D12</f>
        <v>[ENFOURNER] Enfournez.</v>
      </c>
      <c r="C32"/>
      <c r="D32"/>
    </row>
    <row r="33">
      <c r="A33"/>
      <c r="B33" t="str" s="16">
        <f>"ℹ "&amp;Procedure!E12</f>
        <v>ℹ</v>
      </c>
      <c r="C33"/>
      <c r="D33"/>
    </row>
    <row r="34">
      <c r="A34"/>
      <c r="B34"/>
      <c r="C34"/>
      <c r="D34"/>
    </row>
    <row r="35">
      <c r="A35" t="s" s="14">
        <v>143</v>
      </c>
      <c r="B35"/>
      <c r="C35"/>
      <c r="D35"/>
    </row>
    <row r="36">
      <c r="A36" t="s" s="15">
        <v>126</v>
      </c>
      <c r="B36" t="str" s="12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144</v>
      </c>
      <c r="C37" s="6">
        <f>'Besoins'!$B$2*0.01</f>
        <v>0.01</v>
      </c>
      <c r="D37" t="s">
        <v>19</v>
      </c>
    </row>
    <row r="38">
      <c r="A38"/>
      <c r="B38" t="str" s="16">
        <f>"ℹ "&amp;Procedure!E13</f>
        <v>ℹ</v>
      </c>
      <c r="C38"/>
      <c r="D38"/>
    </row>
    <row r="39">
      <c r="A39" t="s" s="15">
        <v>129</v>
      </c>
      <c r="B39" t="str" s="12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145</v>
      </c>
      <c r="C40" s="6">
        <f>'Besoins'!$B$2*0.005</f>
        <v>0.005</v>
      </c>
      <c r="D40" t="s">
        <v>3</v>
      </c>
    </row>
    <row r="41">
      <c r="A41" t="s" s="15">
        <v>131</v>
      </c>
      <c r="B41" t="str" s="12">
        <f>"[INCORPORER] "&amp;Procedure!D15</f>
        <v>[INCORPORER] Ajouter la farine de tradition T65 (120g), mélanger au fouet.</v>
      </c>
      <c r="C41"/>
      <c r="D41"/>
    </row>
    <row r="42">
      <c r="A42"/>
      <c r="B42" t="s">
        <v>130</v>
      </c>
      <c r="C42" s="6">
        <f>'Besoins'!$B$2*0.01</f>
        <v>0.01</v>
      </c>
      <c r="D42" t="s">
        <v>3</v>
      </c>
    </row>
    <row r="43">
      <c r="A43" t="s" s="15">
        <v>132</v>
      </c>
      <c r="B43" t="str" s="12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6">
        <f>"ℹ "&amp;Procedure!E16</f>
        <v>ℹ</v>
      </c>
      <c r="C44"/>
      <c r="D44"/>
    </row>
    <row r="45">
      <c r="A45"/>
      <c r="B45"/>
      <c r="C45"/>
      <c r="D45"/>
    </row>
    <row r="46">
      <c r="A46" t="s" s="14">
        <v>146</v>
      </c>
      <c r="B46"/>
      <c r="C46"/>
      <c r="D46"/>
    </row>
    <row r="47">
      <c r="A47" t="s" s="15">
        <v>126</v>
      </c>
      <c r="B47" t="str" s="12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6">
        <f>Besoins!E15</f>
        <v>0.000132</v>
      </c>
      <c r="D48" t="str">
        <f>Besoins!F15</f>
        <v>kg</v>
      </c>
    </row>
    <row r="49">
      <c r="A49"/>
      <c r="B49" t="s">
        <v>144</v>
      </c>
      <c r="C49" s="6">
        <f>'Besoins'!$B$2*0.0026315789</f>
        <v>0.002632</v>
      </c>
      <c r="D49" t="s">
        <v>19</v>
      </c>
    </row>
    <row r="50">
      <c r="A50"/>
      <c r="B50" t="str" s="16">
        <f>"ℹ "&amp;Procedure!E17</f>
        <v>ℹ</v>
      </c>
      <c r="C50"/>
      <c r="D50"/>
    </row>
    <row r="51">
      <c r="A51" t="s" s="15">
        <v>129</v>
      </c>
      <c r="B51" t="str" s="12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6">
        <f>Besoins!E10</f>
        <v>0.002237</v>
      </c>
      <c r="D52" t="str">
        <f>Besoins!F10</f>
        <v>kg</v>
      </c>
    </row>
    <row r="53">
      <c r="A53" t="s" s="15">
        <v>131</v>
      </c>
      <c r="B53" t="str" s="12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6">
        <f>"ℹ "&amp;Procedure!E19</f>
        <v>ℹ</v>
      </c>
      <c r="C54"/>
      <c r="D54"/>
    </row>
    <row r="55">
      <c r="A55"/>
      <c r="B55"/>
      <c r="C55"/>
      <c r="D55"/>
    </row>
    <row r="56">
      <c r="A56" t="s" s="17">
        <v>147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2026-09-15T15:41:11Z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2026-09-15T15:41:11Z</dcterms:modified>
  <cp:revision>1</cp:revision>
</cp:coreProperties>
</file>