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<sst xmlns="http://schemas.openxmlformats.org/spreadsheetml/2006/main" count="104" uniqueCount="104">
  <si>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</si>
  <si>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</si>
  <si>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</si>
  <si>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</si>
  <si>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</si>
  <si>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</si>
  <si>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</si>
  <si>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</si>
  <si>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</si>
  <si>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</si>
  <si>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</si>
  <si>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</si>
  <si>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</si>
  <si>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</si>
  <si>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</si>
  <si>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</si>
  <si>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</si>
  <si>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</si>
  <si>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</si>
  <si>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</si>
  <si>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</si>
  <si>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</si>
  <si>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</si>
  <si>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</si>
  <si>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</si>
  <si>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</si>
  <si>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</si>
  <si>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</si>
  <si>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</si>
  <si>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</si>
  <si>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</si>
  <si>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</si>
  <si>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</si>
  <si>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</si>
  <si>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</si>
  <si>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</si>
  <si>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</si>
  <si>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</si>
  <si>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</si>
  <si>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</si>
  <si>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</si>
  <si>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</si>
  <si>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</si>
  <si>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</si>
  <si>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</si>
  <si>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</si>
  <si>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</si>
  <si>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Kouglof (Ferrandi)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</si>
  <si>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</si>
  <si>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</si>
  <si>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</si>
  <si>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</si>
  <si>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</si>
  <si>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</si>
  <si>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</si>
  <si>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</si>
  <si>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</si>
  <si>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</si>
  <si>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</si>
  <si>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</si>
  <si>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</si>
  <si>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</si>
  <si>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</si>
  <si>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</si>
  <si>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</si>
  <si>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</si>
  <si>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</si>
  <si>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</si>
  <si>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</si>
  <si>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</si>
  <si>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</si>
  <si>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</si>
  <si>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</si>
  <si>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</si>
  <si>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</si>
  <si>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</si>
  <si>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</si>
  <si>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</si>
  <si>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</si>
  <si>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</si>
  <si>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</si>
  <si>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</si>
  <si>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 (conv.)</t>
  </si>
  <si>
    <t>conversion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</si>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</sst>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</v>
      </c>
      <c r="E7" s="6">
        <f>D7*$B$2</f>
        <v>1.818</v>
      </c>
      <c r="F7" t="s">
        <v>15</v>
      </c>
      <c r="G7" s="9">
        <f>E7*0.27</f>
        <v>0.49086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E8*0.56</f>
        <v>0.28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9">
        <f>E9*9.5</f>
        <v>0.19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E10*5.2</f>
        <v>0.52</v>
      </c>
    </row>
    <row r="11">
      <c r="A11" t="s">
        <v>25</v>
      </c>
      <c r="B11" t="s">
        <v>26</v>
      </c>
      <c r="C11" t="s">
        <v>27</v>
      </c>
      <c r="D11" s="4">
        <v>0.17</v>
      </c>
      <c r="E11" s="6">
        <f>D11*$B$2</f>
        <v>0.17</v>
      </c>
      <c r="F11" t="s">
        <v>28</v>
      </c>
      <c r="G11" s="9">
        <f>E11*1.05</f>
        <v>0.1785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3</v>
      </c>
      <c r="G12" s="9">
        <f>E12*2.2</f>
        <v>0.044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3</v>
      </c>
      <c r="G14" s="9">
        <f>E14*0.82</f>
        <v>0.0656</v>
      </c>
    </row>
    <row r="15">
      <c r="A15" t="s">
        <v>38</v>
      </c>
      <c r="B15" t="s">
        <v>39</v>
      </c>
      <c r="C15" t="s">
        <v>37</v>
      </c>
      <c r="D15" s="4">
        <v>0.02</v>
      </c>
      <c r="E15" s="6">
        <f>D15*$B$2</f>
        <v>0.02</v>
      </c>
      <c r="F15" t="s">
        <v>3</v>
      </c>
      <c r="G15" s="9">
        <f>E15*1.05</f>
        <v>0.021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53</v>
      </c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/>
    </row>
    <row r="8">
      <c r="A8" t="s">
        <v>47</v>
      </c>
      <c r="B8">
        <v>7</v>
      </c>
      <c r="C8" t="s">
        <v>66</v>
      </c>
      <c r="D8" t="s" s="12">
        <v>67</v>
      </c>
      <c r="E8" t="s" s="12"/>
      <c r="F8" t="s">
        <v>68</v>
      </c>
    </row>
    <row r="9">
      <c r="A9" t="s">
        <v>47</v>
      </c>
      <c r="B9">
        <v>8</v>
      </c>
      <c r="C9" t="s">
        <v>69</v>
      </c>
      <c r="D9" t="s" s="12">
        <v>70</v>
      </c>
      <c r="E9" t="s" s="12">
        <v>71</v>
      </c>
      <c r="F9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47</v>
      </c>
      <c r="C2" t="s">
        <v>77</v>
      </c>
      <c r="D2" s="6">
        <f>'Besoins'!$B$2*0.94</f>
        <v>0.94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'Besoins'!$B$2*0.1</f>
        <v>0.1</v>
      </c>
      <c r="E3" t="s">
        <v>3</v>
      </c>
    </row>
    <row r="4">
      <c r="A4">
        <v>1</v>
      </c>
      <c r="B4" t="s">
        <v>80</v>
      </c>
      <c r="C4" t="s">
        <v>79</v>
      </c>
      <c r="D4" s="6">
        <f>'Besoins'!$B$2*0.06</f>
        <v>0.06</v>
      </c>
      <c r="E4" t="s">
        <v>28</v>
      </c>
    </row>
    <row r="5">
      <c r="A5">
        <v>1</v>
      </c>
      <c r="B5" t="s">
        <v>81</v>
      </c>
      <c r="C5" t="s">
        <v>79</v>
      </c>
      <c r="D5" s="6">
        <f>'Besoins'!$B$2*0.008</f>
        <v>0.008</v>
      </c>
      <c r="E5" t="s">
        <v>3</v>
      </c>
    </row>
    <row r="6">
      <c r="A6">
        <v>1</v>
      </c>
      <c r="B6" t="s">
        <v>78</v>
      </c>
      <c r="C6" t="s">
        <v>79</v>
      </c>
      <c r="D6" s="6">
        <f>'Besoins'!$B$2*0.4</f>
        <v>0.4</v>
      </c>
      <c r="E6" t="s">
        <v>3</v>
      </c>
    </row>
    <row r="7">
      <c r="A7">
        <v>1</v>
      </c>
      <c r="B7" t="s">
        <v>82</v>
      </c>
      <c r="C7" t="s">
        <v>83</v>
      </c>
      <c r="D7" s="6">
        <f>'Besoins'!$B$2*1.818</f>
        <v>1.818</v>
      </c>
      <c r="E7" t="s">
        <v>15</v>
      </c>
    </row>
    <row r="8">
      <c r="A8">
        <v>1</v>
      </c>
      <c r="B8" t="s">
        <v>80</v>
      </c>
      <c r="C8" t="s">
        <v>79</v>
      </c>
      <c r="D8" s="6">
        <f>'Besoins'!$B$2*0.11</f>
        <v>0.11</v>
      </c>
      <c r="E8" t="s">
        <v>28</v>
      </c>
    </row>
    <row r="9">
      <c r="A9">
        <v>1</v>
      </c>
      <c r="B9" t="s">
        <v>81</v>
      </c>
      <c r="C9" t="s">
        <v>79</v>
      </c>
      <c r="D9" s="6">
        <f>'Besoins'!$B$2*0.012</f>
        <v>0.012</v>
      </c>
      <c r="E9" t="s">
        <v>3</v>
      </c>
    </row>
    <row r="10">
      <c r="A10">
        <v>1</v>
      </c>
      <c r="B10" t="s">
        <v>84</v>
      </c>
      <c r="C10" t="s">
        <v>79</v>
      </c>
      <c r="D10" s="6">
        <f>'Besoins'!$B$2*0.01</f>
        <v>0.01</v>
      </c>
      <c r="E10" t="s">
        <v>3</v>
      </c>
    </row>
    <row r="11">
      <c r="A11">
        <v>1</v>
      </c>
      <c r="B11" t="s">
        <v>85</v>
      </c>
      <c r="C11" t="s">
        <v>79</v>
      </c>
      <c r="D11" s="6">
        <f>'Besoins'!$B$2*0.1</f>
        <v>0.1</v>
      </c>
      <c r="E11" t="s">
        <v>3</v>
      </c>
    </row>
    <row r="12">
      <c r="A12">
        <v>1</v>
      </c>
      <c r="B12" t="s">
        <v>86</v>
      </c>
      <c r="C12" t="s">
        <v>79</v>
      </c>
      <c r="D12" s="6">
        <f>'Besoins'!$B$2*0.08</f>
        <v>0.08</v>
      </c>
      <c r="E12" t="s">
        <v>3</v>
      </c>
    </row>
    <row r="13">
      <c r="A13">
        <v>1</v>
      </c>
      <c r="B13" t="s">
        <v>87</v>
      </c>
      <c r="C13" t="s">
        <v>79</v>
      </c>
      <c r="D13" s="6">
        <f>'Besoins'!$B$2*0.02</f>
        <v>0.02</v>
      </c>
      <c r="E13" t="s">
        <v>3</v>
      </c>
    </row>
    <row r="14">
      <c r="A14">
        <v>1</v>
      </c>
      <c r="B14" t="s">
        <v>88</v>
      </c>
      <c r="C14" t="s">
        <v>79</v>
      </c>
      <c r="D14" s="6">
        <f>'Besoins'!$B$2*0.02</f>
        <v>0.02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3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92</v>
      </c>
      <c r="C6" s="6">
        <f>'Besoins'!$B$2*0.1</f>
        <v>0.1</v>
      </c>
      <c r="D6" t="s">
        <v>3</v>
      </c>
    </row>
    <row r="7">
      <c r="A7"/>
      <c r="B7" t="s">
        <v>93</v>
      </c>
      <c r="C7" s="6">
        <f>'Besoins'!$B$2*0.008</f>
        <v>0.008</v>
      </c>
      <c r="D7" t="s">
        <v>3</v>
      </c>
    </row>
    <row r="8">
      <c r="A8"/>
      <c r="B8" t="s">
        <v>94</v>
      </c>
      <c r="C8" s="6">
        <f>'Besoins'!$B$2*0.06</f>
        <v>0.06</v>
      </c>
      <c r="D8" t="s">
        <v>28</v>
      </c>
    </row>
    <row r="9">
      <c r="A9" t="s" s="15">
        <v>95</v>
      </c>
      <c r="B9" t="str" s="12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92</v>
      </c>
      <c r="C10" s="6">
        <f>'Besoins'!$B$2*0.4</f>
        <v>0.4</v>
      </c>
      <c r="D10" t="s">
        <v>3</v>
      </c>
    </row>
    <row r="11">
      <c r="A11"/>
      <c r="B11" t="s">
        <v>96</v>
      </c>
      <c r="C11" s="6">
        <f>'Besoins'!$B$2*1.818</f>
        <v>1.818</v>
      </c>
      <c r="D11" t="s">
        <v>15</v>
      </c>
    </row>
    <row r="12">
      <c r="A12"/>
      <c r="B12" t="s">
        <v>94</v>
      </c>
      <c r="C12" s="6">
        <f>'Besoins'!$B$2*0.11</f>
        <v>0.11</v>
      </c>
      <c r="D12" t="s">
        <v>28</v>
      </c>
    </row>
    <row r="13">
      <c r="A13"/>
      <c r="B13" t="s">
        <v>93</v>
      </c>
      <c r="C13" s="6">
        <f>'Besoins'!$B$2*0.012</f>
        <v>0.012</v>
      </c>
      <c r="D13" t="s">
        <v>3</v>
      </c>
    </row>
    <row r="14">
      <c r="A14"/>
      <c r="B14" t="str">
        <f>Besoins!B13</f>
        <v>Sel fin de cuisine</v>
      </c>
      <c r="C14" s="6">
        <f>Besoins!E13</f>
        <v>0.01</v>
      </c>
      <c r="D14" t="str">
        <f>Besoins!F13</f>
        <v>kg</v>
      </c>
    </row>
    <row r="15">
      <c r="A15" t="s" s="15">
        <v>97</v>
      </c>
      <c r="B15" t="str" s="12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6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6">
        <f>Besoins!E14</f>
        <v>0.08</v>
      </c>
      <c r="D17" t="str">
        <f>Besoins!F14</f>
        <v>kg</v>
      </c>
    </row>
    <row r="18">
      <c r="A18"/>
      <c r="B18" t="str" s="16">
        <f>"ℹ "&amp;Procedure!E4</f>
        <v>ℹ</v>
      </c>
      <c r="C18"/>
      <c r="D18"/>
    </row>
    <row r="19">
      <c r="A19" t="s" s="15">
        <v>98</v>
      </c>
      <c r="B19" t="str" s="12">
        <f>"[POINTER] "&amp;Procedure!D5</f>
        <v>[POINTER] Pointez avec rabat, réservez toute la nuit au réfrigérateur.</v>
      </c>
      <c r="C19"/>
      <c r="D19"/>
    </row>
    <row r="20">
      <c r="A20" t="s" s="15">
        <v>99</v>
      </c>
      <c r="B20" t="str" s="12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6">
        <f>Besoins!E9</f>
        <v>0.02</v>
      </c>
      <c r="D21" t="str">
        <f>Besoins!F9</f>
        <v>kg</v>
      </c>
    </row>
    <row r="22">
      <c r="A22" t="s" s="15">
        <v>100</v>
      </c>
      <c r="B22" t="str" s="12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6">
        <f>Besoins!E9</f>
        <v>0.02</v>
      </c>
      <c r="D23" t="str">
        <f>Besoins!F9</f>
        <v>kg</v>
      </c>
    </row>
    <row r="24">
      <c r="A24" t="s" s="15">
        <v>101</v>
      </c>
      <c r="B24" t="str" s="12">
        <f>"[APPRÊTER] "&amp;Procedure!D8</f>
        <v>[APPRÊTER] Apprêt en étuve à 28°C.</v>
      </c>
      <c r="C24"/>
      <c r="D24"/>
    </row>
    <row r="25">
      <c r="A25" t="s" s="15">
        <v>102</v>
      </c>
      <c r="B25" t="str" s="12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6">
        <f>Besoins!E15</f>
        <v>0.02</v>
      </c>
      <c r="D26" t="str">
        <f>Besoins!F15</f>
        <v>kg</v>
      </c>
    </row>
    <row r="27">
      <c r="A27"/>
      <c r="B27" t="str" s="16">
        <f>"ℹ "&amp;Procedure!E9</f>
        <v>ℹ</v>
      </c>
      <c r="C27"/>
      <c r="D27"/>
    </row>
    <row r="28">
      <c r="A28"/>
      <c r="B28"/>
      <c r="C28"/>
      <c r="D28"/>
    </row>
    <row r="29">
      <c r="A29" t="s" s="17">
        <v>103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2026-08-01T02:02:42Z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2026-08-01T02:02:42Z</dcterms:modified>
  <cp:revision>1</cp:revision>
</cp:coreProperties>
</file>