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<sst xmlns="http://schemas.openxmlformats.org/spreadsheetml/2006/main" count="149" uniqueCount="149">
  <si>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</si>
  <si>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</si>
  <si>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Brioche vendéenne (Ferrandi)</t>
  </si>
  <si>
    <t>Code</t>
  </si>
  <si>
    <t>FER-BRIOCHVEND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</si>
  <si>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</si>
  <si>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</si>
  <si>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</si>
  <si>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</si>
  <si>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</si>
  <si>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</si>
  <si>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</si>
  <si>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</si>
  <si>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</si>
  <si>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</si>
  <si>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</si>
  <si>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</si>
  <si>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</si>
  <si>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</si>
  <si>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</si>
  <si>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</si>
  <si>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</si>
  <si>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</si>
  <si>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</si>
  <si>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</si>
  <si>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</si>
  <si>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</si>
  <si>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</si>
  <si>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</si>
  <si>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</si>
  <si>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</si>
  <si>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</si>
  <si>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</si>
  <si>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</si>
  <si>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</si>
  <si>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</si>
  <si>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</si>
  <si>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</si>
  <si>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</si>
  <si>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</si>
  <si>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</si>
  <si>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</si>
  <si>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</si>
  <si>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</si>
  <si>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</si>
  <si>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</si>
  <si>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</si>
  <si>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</si>
  <si>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</si>
  <si>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</si>
  <si>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</si>
  <si>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</si>
  <si>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</si>
  <si>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</si>
  <si>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</si>
  <si>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</si>
  <si>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</si>
  <si>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</si>
  <si>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</si>
  <si>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</si>
  <si>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</si>
  <si>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</si>
  <si>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</si>
  <si>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</si>
  <si>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</si>
  <si>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</si>
  <si>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</si>
  <si>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</si>
  <si>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</si>
  <si>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</si>
  <si>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1,256 kg)</t>
  </si>
  <si>
    <t>recette</t>
  </si>
  <si>
    <t>Pains viennois et brioches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</si>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</sst>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163.2749623</v>
      </c>
    </row>
    <row r="12">
      <c r="A12" t="s" s="3">
        <v>17</v>
      </c>
      <c r="B12" s="4">
        <v>129.99598909236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163.2749623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1.256</v>
      </c>
      <c r="C3" t="s" s="10">
        <v>25</v>
      </c>
      <c r="D3"/>
      <c r="E3"/>
      <c r="F3"/>
    </row>
    <row r="4">
      <c r="A4" t="s">
        <v>26</v>
      </c>
      <c r="B4" s="11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6.045</v>
      </c>
      <c r="E7" s="11">
        <f>D7*$B$2</f>
        <v>6.045</v>
      </c>
      <c r="F7" t="s">
        <v>35</v>
      </c>
      <c r="G7" s="4">
        <f>E7*0.27</f>
        <v>1.63215</v>
      </c>
    </row>
    <row r="8">
      <c r="A8" t="s">
        <v>36</v>
      </c>
      <c r="B8" t="s">
        <v>37</v>
      </c>
      <c r="C8" t="s">
        <v>38</v>
      </c>
      <c r="D8" s="9">
        <v>0.061</v>
      </c>
      <c r="E8" s="11">
        <f>D8*$B$2</f>
        <v>0.061</v>
      </c>
      <c r="F8" t="s">
        <v>39</v>
      </c>
      <c r="G8" s="4">
        <f>E8*0.0043</f>
        <v>0.000262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E9*12</f>
        <v>0.12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E10*320</f>
        <v>160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E11*0.95</f>
        <v>0.475</v>
      </c>
    </row>
    <row r="12">
      <c r="A12" t="s">
        <v>49</v>
      </c>
      <c r="B12" t="s">
        <v>50</v>
      </c>
      <c r="C12" t="s">
        <v>48</v>
      </c>
      <c r="D12" s="9">
        <v>0.09</v>
      </c>
      <c r="E12" s="11">
        <f>D12*$B$2</f>
        <v>0.09</v>
      </c>
      <c r="F12" t="s">
        <v>25</v>
      </c>
      <c r="G12" s="4">
        <f>E12*0.82</f>
        <v>0.0738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25</v>
      </c>
      <c r="G13" s="4">
        <f>E13*5.2</f>
        <v>0.78</v>
      </c>
    </row>
    <row r="14">
      <c r="A14" t="s">
        <v>54</v>
      </c>
      <c r="B14" t="s">
        <v>55</v>
      </c>
      <c r="C14" t="s">
        <v>56</v>
      </c>
      <c r="D14" s="9">
        <v>0.09</v>
      </c>
      <c r="E14" s="11">
        <f>D14*$B$2</f>
        <v>0.09</v>
      </c>
      <c r="F14" t="s">
        <v>39</v>
      </c>
      <c r="G14" s="4">
        <f>E14*1.05</f>
        <v>0.0945</v>
      </c>
    </row>
    <row r="15">
      <c r="A15" t="s">
        <v>57</v>
      </c>
      <c r="B15" t="s">
        <v>58</v>
      </c>
      <c r="C15" t="s">
        <v>59</v>
      </c>
      <c r="D15" s="9">
        <v>0.021</v>
      </c>
      <c r="E15" s="11">
        <f>D15*$B$2</f>
        <v>0.021</v>
      </c>
      <c r="F15" t="s">
        <v>25</v>
      </c>
      <c r="G15" s="4">
        <f>E15*2.2</f>
        <v>0.0462</v>
      </c>
    </row>
    <row r="16">
      <c r="A16" t="s">
        <v>60</v>
      </c>
      <c r="B16" t="s">
        <v>61</v>
      </c>
      <c r="C16" t="s">
        <v>62</v>
      </c>
      <c r="D16" s="9">
        <v>0.011</v>
      </c>
      <c r="E16" s="11">
        <f>D16*$B$2</f>
        <v>0.011</v>
      </c>
      <c r="F16" t="s">
        <v>25</v>
      </c>
      <c r="G16" s="4">
        <f>E16*0.35</f>
        <v>0.00385</v>
      </c>
    </row>
    <row r="17">
      <c r="A17" t="s">
        <v>63</v>
      </c>
      <c r="B17" t="s">
        <v>64</v>
      </c>
      <c r="C17" t="s">
        <v>65</v>
      </c>
      <c r="D17" s="9">
        <v>0.06</v>
      </c>
      <c r="E17" s="11">
        <f>D17*$B$2</f>
        <v>0.06</v>
      </c>
      <c r="F17" t="s">
        <v>25</v>
      </c>
      <c r="G17" s="4">
        <f>E17*0.82</f>
        <v>0.0492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1.256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0.09</v>
      </c>
      <c r="E3" t="s">
        <v>25</v>
      </c>
      <c r="F3" t="s">
        <v>48</v>
      </c>
    </row>
    <row r="4">
      <c r="A4">
        <v>1</v>
      </c>
      <c r="B4" t="s">
        <v>75</v>
      </c>
      <c r="C4" t="s">
        <v>74</v>
      </c>
      <c r="D4" s="11">
        <v>0.056</v>
      </c>
      <c r="E4" t="s">
        <v>39</v>
      </c>
      <c r="F4" t="s">
        <v>38</v>
      </c>
    </row>
    <row r="5">
      <c r="A5">
        <v>1</v>
      </c>
      <c r="B5" t="s">
        <v>76</v>
      </c>
      <c r="C5" t="s">
        <v>74</v>
      </c>
      <c r="D5" s="11">
        <v>0.002</v>
      </c>
      <c r="E5" t="s">
        <v>25</v>
      </c>
      <c r="F5" t="s">
        <v>62</v>
      </c>
    </row>
    <row r="6">
      <c r="A6">
        <v>1</v>
      </c>
      <c r="B6" t="s">
        <v>77</v>
      </c>
      <c r="C6" t="s">
        <v>74</v>
      </c>
      <c r="D6" s="11">
        <v>0.002</v>
      </c>
      <c r="E6" t="s">
        <v>25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0.5</v>
      </c>
      <c r="E7" t="s">
        <v>25</v>
      </c>
      <c r="F7" t="s">
        <v>48</v>
      </c>
    </row>
    <row r="8">
      <c r="A8">
        <v>1</v>
      </c>
      <c r="B8" t="s">
        <v>79</v>
      </c>
      <c r="C8" t="s">
        <v>71</v>
      </c>
      <c r="D8" s="11">
        <v>4.545</v>
      </c>
      <c r="E8" t="s">
        <v>35</v>
      </c>
      <c r="F8" t="s">
        <v>80</v>
      </c>
    </row>
    <row r="9">
      <c r="A9">
        <v>2</v>
      </c>
      <c r="B9" t="s">
        <v>81</v>
      </c>
      <c r="C9" t="s">
        <v>71</v>
      </c>
      <c r="D9" s="11">
        <v>0.25</v>
      </c>
      <c r="E9" t="s">
        <v>39</v>
      </c>
      <c r="F9" t="s">
        <v>80</v>
      </c>
    </row>
    <row r="10">
      <c r="A10">
        <v>3</v>
      </c>
      <c r="B10" t="s">
        <v>82</v>
      </c>
      <c r="C10" t="s">
        <v>74</v>
      </c>
      <c r="D10" s="11">
        <v>4.545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39</v>
      </c>
      <c r="F11" t="s">
        <v>56</v>
      </c>
    </row>
    <row r="12">
      <c r="A12">
        <v>1</v>
      </c>
      <c r="B12" t="s">
        <v>77</v>
      </c>
      <c r="C12" t="s">
        <v>74</v>
      </c>
      <c r="D12" s="11">
        <v>0.019</v>
      </c>
      <c r="E12" t="s">
        <v>25</v>
      </c>
      <c r="F12" t="s">
        <v>59</v>
      </c>
    </row>
    <row r="13">
      <c r="A13">
        <v>1</v>
      </c>
      <c r="B13" t="s">
        <v>76</v>
      </c>
      <c r="C13" t="s">
        <v>74</v>
      </c>
      <c r="D13" s="11">
        <v>0.009</v>
      </c>
      <c r="E13" t="s">
        <v>25</v>
      </c>
      <c r="F13" t="s">
        <v>62</v>
      </c>
    </row>
    <row r="14">
      <c r="A14">
        <v>1</v>
      </c>
      <c r="B14" t="s">
        <v>84</v>
      </c>
      <c r="C14" t="s">
        <v>74</v>
      </c>
      <c r="D14" s="11">
        <v>0.06</v>
      </c>
      <c r="E14" t="s">
        <v>25</v>
      </c>
      <c r="F14" t="s">
        <v>65</v>
      </c>
    </row>
    <row r="15">
      <c r="A15">
        <v>1</v>
      </c>
      <c r="B15" t="s">
        <v>85</v>
      </c>
      <c r="C15" t="s">
        <v>74</v>
      </c>
      <c r="D15" s="11">
        <v>0.15</v>
      </c>
      <c r="E15" t="s">
        <v>25</v>
      </c>
      <c r="F15" t="s">
        <v>53</v>
      </c>
    </row>
    <row r="16">
      <c r="A16">
        <v>1</v>
      </c>
      <c r="B16" t="s">
        <v>86</v>
      </c>
      <c r="C16" t="s">
        <v>74</v>
      </c>
      <c r="D16" s="11">
        <v>0.01</v>
      </c>
      <c r="E16" t="s">
        <v>39</v>
      </c>
      <c r="F16" t="s">
        <v>42</v>
      </c>
    </row>
    <row r="17">
      <c r="A17">
        <v>1</v>
      </c>
      <c r="B17" t="s">
        <v>75</v>
      </c>
      <c r="C17" t="s">
        <v>74</v>
      </c>
      <c r="D17" s="11">
        <v>0.005</v>
      </c>
      <c r="E17" t="s">
        <v>39</v>
      </c>
      <c r="F17" t="s">
        <v>38</v>
      </c>
    </row>
    <row r="18">
      <c r="A18">
        <v>1</v>
      </c>
      <c r="B18" t="s">
        <v>87</v>
      </c>
      <c r="C18" t="s">
        <v>74</v>
      </c>
      <c r="D18" s="11">
        <v>0.5</v>
      </c>
      <c r="E18" t="s">
        <v>35</v>
      </c>
      <c r="F18" t="s">
        <v>45</v>
      </c>
    </row>
    <row r="19">
      <c r="A19">
        <v>1</v>
      </c>
      <c r="B19" t="s">
        <v>88</v>
      </c>
      <c r="C19" t="s">
        <v>71</v>
      </c>
      <c r="D19" s="11">
        <v>0.045</v>
      </c>
      <c r="E19" t="s">
        <v>25</v>
      </c>
      <c r="F19" t="s">
        <v>72</v>
      </c>
    </row>
    <row r="20">
      <c r="A20">
        <v>2</v>
      </c>
      <c r="B20" t="s">
        <v>89</v>
      </c>
      <c r="C20" t="s">
        <v>71</v>
      </c>
      <c r="D20" s="11">
        <v>1</v>
      </c>
      <c r="E20" t="s">
        <v>35</v>
      </c>
      <c r="F20" t="s">
        <v>80</v>
      </c>
    </row>
    <row r="21">
      <c r="A21">
        <v>3</v>
      </c>
      <c r="B21" t="s">
        <v>90</v>
      </c>
      <c r="C21" t="s">
        <v>71</v>
      </c>
      <c r="D21" s="11">
        <v>0.055</v>
      </c>
      <c r="E21" t="s">
        <v>39</v>
      </c>
      <c r="F21" t="s">
        <v>80</v>
      </c>
    </row>
    <row r="22">
      <c r="A22">
        <v>4</v>
      </c>
      <c r="B22" t="s">
        <v>91</v>
      </c>
      <c r="C22" t="s">
        <v>74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92</v>
      </c>
      <c r="C23" t="s">
        <v>71</v>
      </c>
      <c r="D23" s="11">
        <v>1</v>
      </c>
      <c r="E23" t="s">
        <v>35</v>
      </c>
      <c r="F23" t="s">
        <v>80</v>
      </c>
    </row>
    <row r="24">
      <c r="A24">
        <v>3</v>
      </c>
      <c r="B24" t="s">
        <v>93</v>
      </c>
      <c r="C24" t="s">
        <v>71</v>
      </c>
      <c r="D24" s="11">
        <v>0.019</v>
      </c>
      <c r="E24" t="s">
        <v>39</v>
      </c>
      <c r="F24" t="s">
        <v>80</v>
      </c>
    </row>
    <row r="25">
      <c r="A25">
        <v>4</v>
      </c>
      <c r="B25" t="s">
        <v>91</v>
      </c>
      <c r="C25" t="s">
        <v>74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94</v>
      </c>
      <c r="C26" t="s">
        <v>74</v>
      </c>
      <c r="D26" s="11">
        <v>0.01</v>
      </c>
      <c r="E26" t="s">
        <v>39</v>
      </c>
      <c r="F2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109</v>
      </c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 t="s">
        <v>121</v>
      </c>
    </row>
    <row r="9">
      <c r="A9" t="s">
        <v>2</v>
      </c>
      <c r="B9">
        <v>8</v>
      </c>
      <c r="C9" t="s">
        <v>122</v>
      </c>
      <c r="D9" t="s" s="14">
        <v>123</v>
      </c>
      <c r="E9" t="s" s="14">
        <v>124</v>
      </c>
      <c r="F9" t="s">
        <v>125</v>
      </c>
    </row>
    <row r="10">
      <c r="A10" t="s">
        <v>126</v>
      </c>
      <c r="B10">
        <v>1</v>
      </c>
      <c r="C10" t="s">
        <v>127</v>
      </c>
      <c r="D10" t="s" s="14">
        <v>128</v>
      </c>
      <c r="E10" t="s" s="14">
        <v>129</v>
      </c>
      <c r="F10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5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11">
        <f>Besoins!E12</f>
        <v>0.09</v>
      </c>
      <c r="D6" t="str">
        <f>Besoins!F12</f>
        <v>kg</v>
      </c>
    </row>
    <row r="7">
      <c r="A7"/>
      <c r="B7" t="s">
        <v>134</v>
      </c>
      <c r="C7" s="11">
        <f>'Besoins'!$B$2*0.056</f>
        <v>0.056</v>
      </c>
      <c r="D7" t="s">
        <v>39</v>
      </c>
    </row>
    <row r="8">
      <c r="A8"/>
      <c r="B8" t="s">
        <v>135</v>
      </c>
      <c r="C8" s="11">
        <f>'Besoins'!$B$2*0.002</f>
        <v>0.002</v>
      </c>
      <c r="D8" t="s">
        <v>25</v>
      </c>
    </row>
    <row r="9">
      <c r="A9"/>
      <c r="B9" t="s">
        <v>136</v>
      </c>
      <c r="C9" s="11">
        <f>'Besoins'!$B$2*0.002</f>
        <v>0.002</v>
      </c>
      <c r="D9" t="s">
        <v>25</v>
      </c>
    </row>
    <row r="10">
      <c r="A10" t="s" s="17">
        <v>137</v>
      </c>
      <c r="B10" t="str" s="14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11">
        <f>Besoins!E11</f>
        <v>0.5</v>
      </c>
      <c r="D11" t="str">
        <f>Besoins!F11</f>
        <v>kg</v>
      </c>
    </row>
    <row r="12">
      <c r="A12"/>
      <c r="B12" t="s">
        <v>138</v>
      </c>
      <c r="C12" s="11">
        <f>'Besoins'!$B$2*4.545</f>
        <v>4.545</v>
      </c>
      <c r="D12" t="s">
        <v>35</v>
      </c>
    </row>
    <row r="13">
      <c r="A13"/>
      <c r="B13" t="s">
        <v>139</v>
      </c>
      <c r="C13" s="11">
        <f>'Besoins'!$B$2*0.08</f>
        <v>0.08</v>
      </c>
      <c r="D13" t="s">
        <v>39</v>
      </c>
    </row>
    <row r="14">
      <c r="A14"/>
      <c r="B14" t="s">
        <v>136</v>
      </c>
      <c r="C14" s="11">
        <f>'Besoins'!$B$2*0.019</f>
        <v>0.019</v>
      </c>
      <c r="D14" t="s">
        <v>25</v>
      </c>
    </row>
    <row r="15">
      <c r="A15"/>
      <c r="B15" t="s">
        <v>135</v>
      </c>
      <c r="C15" s="11">
        <f>'Besoins'!$B$2*0.009</f>
        <v>0.009</v>
      </c>
      <c r="D15" t="s">
        <v>25</v>
      </c>
    </row>
    <row r="16">
      <c r="A16" t="s" s="17">
        <v>140</v>
      </c>
      <c r="B16" t="str" s="14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11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11">
        <f>Besoins!E17</f>
        <v>0.06</v>
      </c>
      <c r="D18" t="str">
        <f>Besoins!F17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11">
        <f>Besoins!E9</f>
        <v>0.01</v>
      </c>
      <c r="D21" t="str">
        <f>Besoins!F9</f>
        <v>lt</v>
      </c>
    </row>
    <row r="22">
      <c r="A22"/>
      <c r="B22" t="s">
        <v>134</v>
      </c>
      <c r="C22" s="11">
        <f>'Besoins'!$B$2*0.005</f>
        <v>0.005</v>
      </c>
      <c r="D22" t="s">
        <v>39</v>
      </c>
    </row>
    <row r="23">
      <c r="A23"/>
      <c r="B23" t="str">
        <f>Besoins!B10</f>
        <v>Gousses de vanille Bourbon</v>
      </c>
      <c r="C23" s="11">
        <f>Besoins!E10</f>
        <v>0.5</v>
      </c>
      <c r="D23" t="str">
        <f>Besoins!F10</f>
        <v>pc</v>
      </c>
    </row>
    <row r="24">
      <c r="A24"/>
      <c r="B24" t="str" s="18">
        <f>"ℹ "&amp;Procedure!E5</f>
        <v>ℹ</v>
      </c>
      <c r="C24"/>
      <c r="D24"/>
    </row>
    <row r="25">
      <c r="A25" t="s" s="17">
        <v>142</v>
      </c>
      <c r="B25" t="str" s="14">
        <f>"[POINTER] "&amp;Procedure!D6</f>
        <v>[POINTER] Pointez avec rabat, réservez toute la nuit au réfrigérateur.</v>
      </c>
      <c r="C25"/>
      <c r="D25"/>
    </row>
    <row r="26">
      <c r="A26" t="s" s="17">
        <v>143</v>
      </c>
      <c r="B26" t="str" s="14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144</v>
      </c>
      <c r="C27" s="11">
        <f>'Besoins'!$B$2*0.045</f>
        <v>0.045</v>
      </c>
      <c r="D27" t="s">
        <v>25</v>
      </c>
    </row>
    <row r="28">
      <c r="A28" t="s" s="17">
        <v>145</v>
      </c>
      <c r="B28" t="str" s="14">
        <f>"[APPRÊTER] "&amp;Procedure!D8</f>
        <v>[APPRÊTER] Apprêt en étuve à 28°C.</v>
      </c>
      <c r="C28"/>
      <c r="D28"/>
    </row>
    <row r="29">
      <c r="A29" t="s" s="17">
        <v>146</v>
      </c>
      <c r="B29" t="str" s="14">
        <f>"[DORER] "&amp;Procedure!D9</f>
        <v>[DORER] Dorez de nouveau, enfournez.</v>
      </c>
      <c r="C29"/>
      <c r="D29"/>
    </row>
    <row r="30">
      <c r="A30"/>
      <c r="B30" t="str" s="18">
        <f>"ℹ "&amp;Procedure!E9</f>
        <v>ℹ</v>
      </c>
      <c r="C30"/>
      <c r="D30"/>
    </row>
    <row r="31">
      <c r="A31"/>
      <c r="B31"/>
      <c r="C31"/>
      <c r="D31"/>
    </row>
    <row r="32">
      <c r="A32" t="s" s="16">
        <v>147</v>
      </c>
      <c r="B32"/>
      <c r="C32"/>
      <c r="D32"/>
    </row>
    <row r="33">
      <c r="A33" t="s" s="17">
        <v>133</v>
      </c>
      <c r="B33" t="str" s="14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148</v>
      </c>
      <c r="C35" s="11">
        <f>'Besoins'!$B$2*1</f>
        <v>1</v>
      </c>
      <c r="D35" t="s">
        <v>35</v>
      </c>
    </row>
    <row r="36">
      <c r="A36"/>
      <c r="B36" t="s">
        <v>139</v>
      </c>
      <c r="C36" s="11">
        <f>'Besoins'!$B$2*0.01</f>
        <v>0.01</v>
      </c>
      <c r="D36" t="s">
        <v>39</v>
      </c>
    </row>
    <row r="37">
      <c r="A37"/>
      <c r="B37" t="str" s="18">
        <f>"ℹ "&amp;Procedure!E10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