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<sst xmlns="http://schemas.openxmlformats.org/spreadsheetml/2006/main" count="79" uniqueCount="79">
  <si>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</si>
  <si>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</si>
  <si>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</si>
  <si>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</si>
  <si>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</si>
  <si>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</si>
  <si>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</si>
  <si>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</si>
  <si>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</si>
  <si>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</si>
  <si>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</si>
  <si>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</si>
  <si>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</si>
  <si>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</si>
  <si>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</si>
  <si>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</si>
  <si>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</si>
  <si>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</si>
  <si>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</si>
  <si>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</si>
  <si>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</si>
  <si>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</si>
  <si>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</si>
  <si>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</si>
  <si>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</si>
  <si>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</si>
  <si>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</si>
  <si>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</si>
  <si>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</si>
  <si>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</si>
  <si>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</si>
  <si>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</si>
  <si>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</si>
  <si>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</si>
  <si>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</si>
  <si>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</si>
  <si>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</si>
  <si>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</si>
  <si>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Kouign amann (Ferrandi)</t>
  </si>
  <si>
    <t>PÉTRIR</t>
  </si>
  <si>
    <t>Pétrissez la détrempe (farine 500g, lait 300g, sel 20g, levure 15g, sucre 15g, beurre 50g) 3 min lent + 7 min moyen.</t>
  </si>
  <si>
    <t>10 min (prepa)</t>
  </si>
  <si>
    <t>POINTER</t>
  </si>
  <si>
    <t>Boulez, pointez, abaissez, détendez au réfrigérateur jusqu'au lendemain.</t>
  </si>
  <si>
    <t>20 min (repos)</t>
  </si>
  <si>
    <t>BEURRER</t>
  </si>
  <si>
    <t>Beurre de tourage (400g) sucré (200g), enveloppez dans la détrempe, tour simple ×3 avec détentes.</t>
  </si>
  <si>
    <t>90 min (repos)</t>
  </si>
  <si>
    <t>DÉTAILLER</t>
  </si>
  <si>
    <t>Détaillez en carrés de 12cm, ramenez les 4 angles vers le centre, dans les moules beurrés-sucrés.</t>
  </si>
  <si>
    <t>APPRÊTER</t>
  </si>
  <si>
    <t>Apprêt en étuve à 28°C.</t>
  </si>
  <si>
    <t>150 min (repos)</t>
  </si>
  <si>
    <t>ENFOURNER</t>
  </si>
  <si>
    <t>Enfournez, démoulez sur grille.</t>
  </si>
  <si>
    <t>160°C</t>
  </si>
  <si>
    <t>18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</si>
  <si>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</si>
  <si>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</si>
  <si>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</si>
  <si>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</si>
  <si>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</si>
  <si>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</si>
  <si>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</si>
  <si>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</si>
  <si>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</si>
  <si>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</si>
  <si>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</si>
  <si>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</si>
  <si>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>Fiche technique — Kouign amann (Ferrandi)</t>
  </si>
  <si>
    <t>Kouign amann (Ferrandi)  FER-KOUIGNAMANN</t>
  </si>
  <si>
    <t>1.</t>
  </si>
  <si>
    <t xml:space="preserve">    Sucre blanc cristal sac 25 kg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</si>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</sst>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1.185</v>
      </c>
      <c r="C3" t="s" s="5">
        <v>3</v>
      </c>
      <c r="D3"/>
      <c r="E3"/>
      <c r="F3"/>
    </row>
    <row r="4">
      <c r="A4" t="s">
        <v>4</v>
      </c>
      <c r="B4" s="6">
        <f>$B$2*B3</f>
        <v>1.185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8">
        <f>E7*0.82</f>
        <v>0.41</v>
      </c>
    </row>
    <row r="8">
      <c r="A8" t="s">
        <v>15</v>
      </c>
      <c r="B8" t="s">
        <v>16</v>
      </c>
      <c r="C8" t="s">
        <v>17</v>
      </c>
      <c r="D8" s="4">
        <v>0.45</v>
      </c>
      <c r="E8" s="6">
        <f>D8*$B$2</f>
        <v>0.45</v>
      </c>
      <c r="F8" t="s">
        <v>3</v>
      </c>
      <c r="G8" s="8">
        <f>E8*5.2</f>
        <v>2.34</v>
      </c>
    </row>
    <row r="9">
      <c r="A9" t="s">
        <v>18</v>
      </c>
      <c r="B9" t="s">
        <v>19</v>
      </c>
      <c r="C9" t="s">
        <v>20</v>
      </c>
      <c r="D9" s="4">
        <v>0.3</v>
      </c>
      <c r="E9" s="6">
        <f>D9*$B$2</f>
        <v>0.3</v>
      </c>
      <c r="F9" t="s">
        <v>21</v>
      </c>
      <c r="G9" s="8">
        <f>E9*1.05</f>
        <v>0.315</v>
      </c>
    </row>
    <row r="10">
      <c r="A10" t="s">
        <v>22</v>
      </c>
      <c r="B10" t="s">
        <v>23</v>
      </c>
      <c r="C10" t="s">
        <v>24</v>
      </c>
      <c r="D10" s="4">
        <v>0.015</v>
      </c>
      <c r="E10" s="6">
        <f>D10*$B$2</f>
        <v>0.015</v>
      </c>
      <c r="F10" t="s">
        <v>3</v>
      </c>
      <c r="G10" s="8">
        <f>E10*2.2</f>
        <v>0.033</v>
      </c>
    </row>
    <row r="11">
      <c r="A11" t="s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3</v>
      </c>
      <c r="G11" s="8">
        <f>E11*0.35</f>
        <v>0.007</v>
      </c>
    </row>
    <row r="12">
      <c r="A12" t="s">
        <v>28</v>
      </c>
      <c r="B12" t="s">
        <v>29</v>
      </c>
      <c r="C12" t="s">
        <v>30</v>
      </c>
      <c r="D12" s="4">
        <v>0.215</v>
      </c>
      <c r="E12" s="6">
        <f>D12*$B$2</f>
        <v>0.215</v>
      </c>
      <c r="F12" t="s">
        <v>3</v>
      </c>
      <c r="G12" s="8">
        <f>E12*0.82</f>
        <v>0.1763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1">
        <v>40</v>
      </c>
      <c r="E2" t="s" s="11"/>
      <c r="F2" t="s">
        <v>41</v>
      </c>
    </row>
    <row r="3">
      <c r="A3" t="s">
        <v>38</v>
      </c>
      <c r="B3">
        <v>2</v>
      </c>
      <c r="C3" t="s">
        <v>42</v>
      </c>
      <c r="D3" t="s" s="11">
        <v>43</v>
      </c>
      <c r="E3" t="s" s="11"/>
      <c r="F3" t="s">
        <v>44</v>
      </c>
    </row>
    <row r="4">
      <c r="A4" t="s">
        <v>38</v>
      </c>
      <c r="B4">
        <v>3</v>
      </c>
      <c r="C4" t="s">
        <v>45</v>
      </c>
      <c r="D4" t="s" s="11">
        <v>46</v>
      </c>
      <c r="E4" t="s" s="11"/>
      <c r="F4" t="s">
        <v>47</v>
      </c>
    </row>
    <row r="5">
      <c r="A5" t="s">
        <v>38</v>
      </c>
      <c r="B5">
        <v>4</v>
      </c>
      <c r="C5" t="s">
        <v>48</v>
      </c>
      <c r="D5" t="s" s="11">
        <v>49</v>
      </c>
      <c r="E5" t="s" s="11"/>
      <c r="F5"/>
    </row>
    <row r="6">
      <c r="A6" t="s">
        <v>38</v>
      </c>
      <c r="B6">
        <v>5</v>
      </c>
      <c r="C6" t="s">
        <v>50</v>
      </c>
      <c r="D6" t="s" s="11">
        <v>51</v>
      </c>
      <c r="E6" t="s" s="11"/>
      <c r="F6" t="s">
        <v>52</v>
      </c>
    </row>
    <row r="7">
      <c r="A7" t="s">
        <v>38</v>
      </c>
      <c r="B7">
        <v>6</v>
      </c>
      <c r="C7" t="s">
        <v>53</v>
      </c>
      <c r="D7" t="s" s="11">
        <v>54</v>
      </c>
      <c r="E7" t="s" s="11">
        <v>55</v>
      </c>
      <c r="F7" t="s">
        <v>56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38</v>
      </c>
      <c r="C2" t="s">
        <v>61</v>
      </c>
      <c r="D2" s="6">
        <f>'Besoins'!$B$2*1.185</f>
        <v>1.185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'Besoins'!$B$2*0.5</f>
        <v>0.5</v>
      </c>
      <c r="E3" t="s">
        <v>3</v>
      </c>
    </row>
    <row r="4">
      <c r="A4">
        <v>1</v>
      </c>
      <c r="B4" t="s">
        <v>64</v>
      </c>
      <c r="C4" t="s">
        <v>63</v>
      </c>
      <c r="D4" s="6">
        <f>'Besoins'!$B$2*0.3</f>
        <v>0.3</v>
      </c>
      <c r="E4" t="s">
        <v>21</v>
      </c>
    </row>
    <row r="5">
      <c r="A5">
        <v>1</v>
      </c>
      <c r="B5" t="s">
        <v>65</v>
      </c>
      <c r="C5" t="s">
        <v>63</v>
      </c>
      <c r="D5" s="6">
        <f>'Besoins'!$B$2*0.02</f>
        <v>0.02</v>
      </c>
      <c r="E5" t="s">
        <v>3</v>
      </c>
    </row>
    <row r="6">
      <c r="A6">
        <v>1</v>
      </c>
      <c r="B6" t="s">
        <v>66</v>
      </c>
      <c r="C6" t="s">
        <v>63</v>
      </c>
      <c r="D6" s="6">
        <f>'Besoins'!$B$2*0.015</f>
        <v>0.015</v>
      </c>
      <c r="E6" t="s">
        <v>3</v>
      </c>
    </row>
    <row r="7">
      <c r="A7">
        <v>1</v>
      </c>
      <c r="B7" t="s">
        <v>67</v>
      </c>
      <c r="C7" t="s">
        <v>63</v>
      </c>
      <c r="D7" s="6">
        <f>'Besoins'!$B$2*0.015</f>
        <v>0.015</v>
      </c>
      <c r="E7" t="s">
        <v>3</v>
      </c>
    </row>
    <row r="8">
      <c r="A8">
        <v>1</v>
      </c>
      <c r="B8" t="s">
        <v>68</v>
      </c>
      <c r="C8" t="s">
        <v>63</v>
      </c>
      <c r="D8" s="6">
        <f>'Besoins'!$B$2*0.45</f>
        <v>0.45</v>
      </c>
      <c r="E8" t="s">
        <v>3</v>
      </c>
    </row>
    <row r="9">
      <c r="A9">
        <v>1</v>
      </c>
      <c r="B9" t="s">
        <v>67</v>
      </c>
      <c r="C9" t="s">
        <v>63</v>
      </c>
      <c r="D9" s="6">
        <f>'Besoins'!$B$2*0.2</f>
        <v>0.2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69</v>
      </c>
      <c r="B1"/>
      <c r="C1"/>
      <c r="D1"/>
    </row>
    <row r="2">
      <c r="A2" t="str" s="12">
        <f>"FER-KOUIGNAMANN · BOU.PAINS_VIENNOIS · référence : "&amp;Besoins!B3&amp;" "&amp;Besoins!C3&amp;" · multiplicateur réglable sur la feuille ""Besoins"""</f>
        <v>FER-KOUIGNAMANN · BOU.PAINS_VIENNOIS · référence : 1,185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70</v>
      </c>
      <c r="B4"/>
      <c r="C4"/>
      <c r="D4"/>
    </row>
    <row r="5">
      <c r="A5" t="s" s="14">
        <v>71</v>
      </c>
      <c r="B5" t="str" s="11">
        <f>"[PÉTRIR] "&amp;Procedure!D2</f>
        <v>[PÉTRIR] Pétrissez la détrempe (farine 500g, lait 300g, sel 20g, levure 15g, sucre 15g, beurre 50g) 3 min lent + 7 min moyen.</v>
      </c>
      <c r="C5"/>
      <c r="D5"/>
    </row>
    <row r="6">
      <c r="A6"/>
      <c r="B6" t="str">
        <f>Besoins!B7</f>
        <v>Farine de tradition française T65</v>
      </c>
      <c r="C6" s="6">
        <f>Besoins!E7</f>
        <v>0.5</v>
      </c>
      <c r="D6" t="str">
        <f>Besoins!F7</f>
        <v>kg</v>
      </c>
    </row>
    <row r="7">
      <c r="A7"/>
      <c r="B7" t="str">
        <f>Besoins!B9</f>
        <v>Lait entier UHT 3,5% MG brique 1L</v>
      </c>
      <c r="C7" s="6">
        <f>Besoins!E9</f>
        <v>0.3</v>
      </c>
      <c r="D7" t="str">
        <f>Besoins!F9</f>
        <v>lt</v>
      </c>
    </row>
    <row r="8">
      <c r="A8"/>
      <c r="B8" t="str">
        <f>Besoins!B10</f>
        <v>Levure fraîche de boulanger</v>
      </c>
      <c r="C8" s="6">
        <f>Besoins!E10</f>
        <v>0.015</v>
      </c>
      <c r="D8" t="str">
        <f>Besoins!F10</f>
        <v>kg</v>
      </c>
    </row>
    <row r="9">
      <c r="A9"/>
      <c r="B9" t="s">
        <v>72</v>
      </c>
      <c r="C9" s="6">
        <f>'Besoins'!$B$2*0.015</f>
        <v>0.015</v>
      </c>
      <c r="D9" t="s">
        <v>3</v>
      </c>
    </row>
    <row r="10">
      <c r="A10"/>
      <c r="B10" t="str">
        <f>Besoins!B8</f>
        <v>Beurre doux 82% MG plaquette</v>
      </c>
      <c r="C10" s="6">
        <f>Besoins!E8</f>
        <v>0.45</v>
      </c>
      <c r="D10" t="str">
        <f>Besoins!F8</f>
        <v>kg</v>
      </c>
    </row>
    <row r="11">
      <c r="A11" t="s" s="14">
        <v>73</v>
      </c>
      <c r="B11" t="str" s="11">
        <f>"[POINTER] "&amp;Procedure!D3</f>
        <v>[POINTER] Boulez, pointez, abaissez, détendez au réfrigérateur jusqu'au lendemain.</v>
      </c>
      <c r="C11"/>
      <c r="D11"/>
    </row>
    <row r="12">
      <c r="A12" t="s" s="14">
        <v>74</v>
      </c>
      <c r="B12" t="str" s="11">
        <f>"[BEURRER] "&amp;Procedure!D4</f>
        <v>[BEURRER] Beurre de tourage (400g) sucré (200g), enveloppez dans la détrempe, tour simple ×3 avec détentes.</v>
      </c>
      <c r="C12"/>
      <c r="D12"/>
    </row>
    <row r="13">
      <c r="A13"/>
      <c r="B13" t="s">
        <v>72</v>
      </c>
      <c r="C13" s="6">
        <f>'Besoins'!$B$2*0.2</f>
        <v>0.2</v>
      </c>
      <c r="D13" t="s">
        <v>3</v>
      </c>
    </row>
    <row r="14">
      <c r="A14"/>
      <c r="B14" t="str">
        <f>Besoins!B8</f>
        <v>Beurre doux 82% MG plaquette</v>
      </c>
      <c r="C14" s="6">
        <f>Besoins!E8</f>
        <v>0.45</v>
      </c>
      <c r="D14" t="str">
        <f>Besoins!F8</f>
        <v>kg</v>
      </c>
    </row>
    <row r="15">
      <c r="A15" t="s" s="14">
        <v>75</v>
      </c>
      <c r="B15" t="str" s="11">
        <f>"[DÉTAILLER] "&amp;Procedure!D5</f>
        <v>[DÉTAILLER] Détaillez en carrés de 12cm, ramenez les 4 angles vers le centre, dans les moules beurrés-sucrés.</v>
      </c>
      <c r="C15"/>
      <c r="D15"/>
    </row>
    <row r="16">
      <c r="A16" t="s" s="14">
        <v>76</v>
      </c>
      <c r="B16" t="str" s="11">
        <f>"[APPRÊTER] "&amp;Procedure!D6</f>
        <v>[APPRÊTER] Apprêt en étuve à 28°C.</v>
      </c>
      <c r="C16"/>
      <c r="D16"/>
    </row>
    <row r="17">
      <c r="A17" t="s" s="14">
        <v>77</v>
      </c>
      <c r="B17" t="str" s="11">
        <f>"[ENFOURNER] "&amp;Procedure!D7</f>
        <v>[ENFOURNER] Enfournez, démoulez sur grille.</v>
      </c>
      <c r="C17"/>
      <c r="D17"/>
    </row>
    <row r="18">
      <c r="A18"/>
      <c r="B18" t="str" s="15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78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2026-09-15T13:23:52Z</dcterms:created>
  <dc:title>Kouign amann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2026-09-15T13:23:52Z</dcterms:modified>
  <cp:revision>1</cp:revision>
</cp:coreProperties>
</file>