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<sst xmlns="http://schemas.openxmlformats.org/spreadsheetml/2006/main" count="138" uniqueCount="138">
  <si>
    <t>Fiche technique</t>
  </si>
  <si>
    <t>Nom</t>
  </si>
  <si>
    <t>Cruffin (Ferrandi)</t>
  </si>
  <si>
    <t>Code</t>
  </si>
  <si>
    <t>FER-CRUFFIN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</si>
  <si>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</si>
  <si>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</si>
  <si>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</si>
  <si>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</si>
  <si>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</si>
  <si>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</si>
  <si>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</si>
  <si>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</si>
  <si>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</si>
  <si>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</si>
  <si>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</si>
  <si>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</si>
  <si>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</si>
  <si>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</si>
  <si>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</si>
  <si>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</si>
  <si>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</si>
  <si>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</si>
  <si>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</si>
  <si>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</si>
  <si>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</si>
  <si>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</si>
  <si>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</si>
  <si>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</si>
  <si>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</si>
  <si>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</si>
  <si>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</si>
  <si>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</si>
  <si>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</si>
  <si>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</si>
  <si>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</si>
  <si>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CONF-ABRICO</t>
  </si>
  <si>
    <t>Confiture d'abricots extra</t>
  </si>
  <si>
    <t>Conserves et compotes de fruits</t>
  </si>
  <si>
    <t>00001699</t>
  </si>
  <si>
    <t>colorant liquide rouge</t>
  </si>
  <si>
    <t>Épicerie salée</t>
  </si>
  <si>
    <t>pc</t>
  </si>
  <si>
    <t>FAR-GRUAU</t>
  </si>
  <si>
    <t>Farine de gruau T45 (force boulangère)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</si>
  <si>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</si>
  <si>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</si>
  <si>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</si>
  <si>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</si>
  <si>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</si>
  <si>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</si>
  <si>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</si>
  <si>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</si>
  <si>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</si>
  <si>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</si>
  <si>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</si>
  <si>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</si>
  <si>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</si>
  <si>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</si>
  <si>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</si>
  <si>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</si>
  <si>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</si>
  <si>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</si>
  <si>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</si>
  <si>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</si>
  <si>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</si>
  <si>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</si>
  <si>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0,945 kg)</t>
  </si>
  <si>
    <t>recette</t>
  </si>
  <si>
    <t>Pains viennois et brioches</t>
  </si>
  <si>
    <t xml:space="preserve">    ↳ Farine de gruau T45 (force boulangère)</t>
  </si>
  <si>
    <t>matiere</t>
  </si>
  <si>
    <t xml:space="preserve">    ↳ Farine de tradition française T65</t>
  </si>
  <si>
    <t xml:space="preserve">    ↳ Lait entier UHT 3,5% MG brique 1L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</si>
  <si>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</si>
  <si>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</si>
  <si>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</si>
  <si>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Beurre doux 82% MG plaquette</t>
  </si>
  <si>
    <t xml:space="preserve">    ↳ colorant liquide rouge</t>
  </si>
  <si>
    <t xml:space="preserve">    ↳ Beurre de tourage (Ferrandi)</t>
  </si>
  <si>
    <t xml:space="preserve">        ↳ Beurre doux 82% MG plaquette</t>
  </si>
  <si>
    <t xml:space="preserve">    ↳ Sirop de sucre pour badigeonnage (Ferrandi)</t>
  </si>
  <si>
    <t xml:space="preserve">        ↳ Eau (robinet - moy. France 2026)</t>
  </si>
  <si>
    <t xml:space="preserve">        ↳ Sucre blanc cristal sac 25 kg</t>
  </si>
  <si>
    <t xml:space="preserve">    ↳ Confiture d'abricots extra</t>
  </si>
  <si>
    <t>Recette</t>
  </si>
  <si>
    <t>#</t>
  </si>
  <si>
    <t>Verbe</t>
  </si>
  <si>
    <t>Étape</t>
  </si>
  <si>
    <t>Précision technique</t>
  </si>
  <si>
    <t>Durée</t>
  </si>
  <si>
    <t>FRASER</t>
  </si>
  <si>
    <t>Frasez la détrempe (farines 250g, lait 150g, sel 5g, levure 12g, sucre 30g, beurre 10g, colorant rouge 1g) 5 min, pétrissez 8 min.</t>
  </si>
  <si>
    <t>21-23°C</t>
  </si>
  <si>
    <t>13 min (prepa)</t>
  </si>
  <si>
    <t>POINTER</t>
  </si>
  <si>
    <t>Pointez 15 min, tourage avec le beurre de tourage (150g), 2 tours simples avec détentes congélateur.</t>
  </si>
  <si>
    <t>60 min (repos)</t>
  </si>
  <si>
    <t>DÉTAILLER</t>
  </si>
  <si>
    <t>Détaillez en bandes superposées décalées, congelez, roulez, dans les moules, trou central fariné.</t>
  </si>
  <si>
    <t>15 min (repos)</t>
  </si>
  <si>
    <t>APPRÊTER</t>
  </si>
  <si>
    <t>Apprêt à température ambiante.</t>
  </si>
  <si>
    <t>120 min (repos)</t>
  </si>
  <si>
    <t>ENFOURNER</t>
  </si>
  <si>
    <t>Enfournez, badigeonnez de sirop (220g), roulez dans le sucre (50g) une fois refroidis.</t>
  </si>
  <si>
    <t>160°C</t>
  </si>
  <si>
    <t>20 min (cuisson)</t>
  </si>
  <si>
    <t>FOURRER</t>
  </si>
  <si>
    <t>Garnissez de confiture (80g) au centre à la poche.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</si>
  <si>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</si>
  <si>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</si>
  <si>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</si>
  <si>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</si>
  <si>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</si>
  <si>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</si>
  <si>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</si>
  <si>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</si>
  <si>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Sirop de sucre pour badigeonnage (Ferrandi)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</si>
  <si>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</si>
  <si>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</si>
  <si>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</si>
  <si>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</si>
  <si>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</si>
  <si>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Fiche technique — Cruffin (Ferrandi)</t>
  </si>
  <si>
    <t>Cruffin (Ferrandi)  FER-CRUFFIN</t>
  </si>
  <si>
    <t>1.</t>
  </si>
  <si>
    <t xml:space="preserve">    Sucre blanc cristal sac 25 kg</t>
  </si>
  <si>
    <t>2.</t>
  </si>
  <si>
    <t xml:space="preserve">    Beurre de tourage (Ferrandi)</t>
  </si>
  <si>
    <t>3.</t>
  </si>
  <si>
    <t>4.</t>
  </si>
  <si>
    <t>5.</t>
  </si>
  <si>
    <t xml:space="preserve">    Sirop de sucre pour badigeonnage (Ferrandi)</t>
  </si>
  <si>
    <t>6.</t>
  </si>
  <si>
    <t>↳ Beurre de tourage (Ferrandi)  FER-BEURTOUR</t>
  </si>
  <si>
    <t xml:space="preserve">    Beurre doux 82% MG plaquette</t>
  </si>
  <si>
    <t>↳ Sirop de sucre pour badigeonnage (Ferrandi)  FER-SIROP-SUCRE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</si>
</sst>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1.701264</v>
      </c>
    </row>
    <row r="12">
      <c r="A12" t="s" s="3">
        <v>17</v>
      </c>
      <c r="B12" s="4">
        <v>1.8002793650794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1.701264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0.945</v>
      </c>
      <c r="C3" t="s" s="10">
        <v>25</v>
      </c>
      <c r="D3"/>
      <c r="E3"/>
      <c r="F3"/>
    </row>
    <row r="4">
      <c r="A4" t="s">
        <v>26</v>
      </c>
      <c r="B4" s="11">
        <f>$B$2*B3</f>
        <v>0.945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0.146667</v>
      </c>
      <c r="E7" s="11">
        <f>D7*$B$2</f>
        <v>0.146667</v>
      </c>
      <c r="F7" t="s">
        <v>35</v>
      </c>
      <c r="G7" s="4">
        <f>E7*0.0042999902</f>
        <v>0.000631</v>
      </c>
    </row>
    <row r="8">
      <c r="A8" t="s">
        <v>36</v>
      </c>
      <c r="B8" t="s">
        <v>37</v>
      </c>
      <c r="C8" t="s">
        <v>38</v>
      </c>
      <c r="D8" s="9">
        <v>0.08</v>
      </c>
      <c r="E8" s="11">
        <f>D8*$B$2</f>
        <v>0.08</v>
      </c>
      <c r="F8" t="s">
        <v>25</v>
      </c>
      <c r="G8" s="4">
        <f>E8*4.2</f>
        <v>0.336</v>
      </c>
    </row>
    <row r="9">
      <c r="A9" t="s" s="12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42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0.125</v>
      </c>
      <c r="E10" s="11">
        <f>D10*$B$2</f>
        <v>0.125</v>
      </c>
      <c r="F10" t="s">
        <v>25</v>
      </c>
      <c r="G10" s="4">
        <f>E10*0.95</f>
        <v>0.11875</v>
      </c>
    </row>
    <row r="11">
      <c r="A11" t="s">
        <v>46</v>
      </c>
      <c r="B11" t="s">
        <v>47</v>
      </c>
      <c r="C11" t="s">
        <v>45</v>
      </c>
      <c r="D11" s="9">
        <v>0.125</v>
      </c>
      <c r="E11" s="11">
        <f>D11*$B$2</f>
        <v>0.125</v>
      </c>
      <c r="F11" t="s">
        <v>25</v>
      </c>
      <c r="G11" s="4">
        <f>E11*0.82</f>
        <v>0.1025</v>
      </c>
    </row>
    <row r="12">
      <c r="A12" t="s">
        <v>48</v>
      </c>
      <c r="B12" t="s">
        <v>49</v>
      </c>
      <c r="C12" t="s">
        <v>50</v>
      </c>
      <c r="D12" s="9">
        <v>0.16</v>
      </c>
      <c r="E12" s="11">
        <f>D12*$B$2</f>
        <v>0.16</v>
      </c>
      <c r="F12" t="s">
        <v>25</v>
      </c>
      <c r="G12" s="4">
        <f>E12*5.2</f>
        <v>0.832</v>
      </c>
    </row>
    <row r="13">
      <c r="A13" t="s">
        <v>51</v>
      </c>
      <c r="B13" t="s">
        <v>52</v>
      </c>
      <c r="C13" t="s">
        <v>53</v>
      </c>
      <c r="D13" s="9">
        <v>0.15</v>
      </c>
      <c r="E13" s="11">
        <f>D13*$B$2</f>
        <v>0.15</v>
      </c>
      <c r="F13" t="s">
        <v>35</v>
      </c>
      <c r="G13" s="4">
        <f>E13*1.05</f>
        <v>0.1575</v>
      </c>
    </row>
    <row r="14">
      <c r="A14" t="s">
        <v>54</v>
      </c>
      <c r="B14" t="s">
        <v>55</v>
      </c>
      <c r="C14" t="s">
        <v>56</v>
      </c>
      <c r="D14" s="9">
        <v>0.012</v>
      </c>
      <c r="E14" s="11">
        <f>D14*$B$2</f>
        <v>0.012</v>
      </c>
      <c r="F14" t="s">
        <v>25</v>
      </c>
      <c r="G14" s="4">
        <f>E14*2.2</f>
        <v>0.0264</v>
      </c>
    </row>
    <row r="15">
      <c r="A15" t="s">
        <v>57</v>
      </c>
      <c r="B15" t="s">
        <v>58</v>
      </c>
      <c r="C15" t="s">
        <v>59</v>
      </c>
      <c r="D15" s="9">
        <v>0.005</v>
      </c>
      <c r="E15" s="11">
        <f>D15*$B$2</f>
        <v>0.005</v>
      </c>
      <c r="F15" t="s">
        <v>25</v>
      </c>
      <c r="G15" s="4">
        <f>E15*0.35</f>
        <v>0.00175</v>
      </c>
    </row>
    <row r="16">
      <c r="A16" t="s">
        <v>60</v>
      </c>
      <c r="B16" t="s">
        <v>61</v>
      </c>
      <c r="C16" t="s">
        <v>62</v>
      </c>
      <c r="D16" s="9">
        <v>0.153333</v>
      </c>
      <c r="E16" s="11">
        <f>D16*$B$2</f>
        <v>0.153333</v>
      </c>
      <c r="F16" t="s">
        <v>25</v>
      </c>
      <c r="G16" s="4">
        <f>E16*0.8200017826</f>
        <v>0.125733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0.945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0.125</v>
      </c>
      <c r="E3" t="s">
        <v>25</v>
      </c>
      <c r="F3" t="s">
        <v>45</v>
      </c>
    </row>
    <row r="4">
      <c r="A4">
        <v>1</v>
      </c>
      <c r="B4" t="s">
        <v>72</v>
      </c>
      <c r="C4" t="s">
        <v>71</v>
      </c>
      <c r="D4" s="11">
        <v>0.125</v>
      </c>
      <c r="E4" t="s">
        <v>25</v>
      </c>
      <c r="F4" t="s">
        <v>45</v>
      </c>
    </row>
    <row r="5">
      <c r="A5">
        <v>1</v>
      </c>
      <c r="B5" t="s">
        <v>73</v>
      </c>
      <c r="C5" t="s">
        <v>71</v>
      </c>
      <c r="D5" s="11">
        <v>0.15</v>
      </c>
      <c r="E5" t="s">
        <v>35</v>
      </c>
      <c r="F5" t="s">
        <v>53</v>
      </c>
    </row>
    <row r="6">
      <c r="A6">
        <v>1</v>
      </c>
      <c r="B6" t="s">
        <v>74</v>
      </c>
      <c r="C6" t="s">
        <v>71</v>
      </c>
      <c r="D6" s="11">
        <v>0.005</v>
      </c>
      <c r="E6" t="s">
        <v>25</v>
      </c>
      <c r="F6" t="s">
        <v>59</v>
      </c>
    </row>
    <row r="7">
      <c r="A7">
        <v>1</v>
      </c>
      <c r="B7" t="s">
        <v>75</v>
      </c>
      <c r="C7" t="s">
        <v>71</v>
      </c>
      <c r="D7" s="11">
        <v>0.012</v>
      </c>
      <c r="E7" t="s">
        <v>25</v>
      </c>
      <c r="F7" t="s">
        <v>56</v>
      </c>
    </row>
    <row r="8">
      <c r="A8">
        <v>1</v>
      </c>
      <c r="B8" t="s">
        <v>76</v>
      </c>
      <c r="C8" t="s">
        <v>71</v>
      </c>
      <c r="D8" s="11">
        <v>0.03</v>
      </c>
      <c r="E8" t="s">
        <v>25</v>
      </c>
      <c r="F8" t="s">
        <v>62</v>
      </c>
    </row>
    <row r="9">
      <c r="A9">
        <v>1</v>
      </c>
      <c r="B9" t="s">
        <v>77</v>
      </c>
      <c r="C9" t="s">
        <v>71</v>
      </c>
      <c r="D9" s="11">
        <v>0.01</v>
      </c>
      <c r="E9" t="s">
        <v>25</v>
      </c>
      <c r="F9" t="s">
        <v>50</v>
      </c>
    </row>
    <row r="10">
      <c r="A10">
        <v>1</v>
      </c>
      <c r="B10" t="s">
        <v>78</v>
      </c>
      <c r="C10" t="s">
        <v>71</v>
      </c>
      <c r="D10" s="11">
        <v>0.001</v>
      </c>
      <c r="E10" t="s">
        <v>25</v>
      </c>
      <c r="F10" t="s">
        <v>41</v>
      </c>
    </row>
    <row r="11">
      <c r="A11">
        <v>1</v>
      </c>
      <c r="B11" t="s">
        <v>79</v>
      </c>
      <c r="C11" t="s">
        <v>68</v>
      </c>
      <c r="D11" s="11">
        <v>0.15</v>
      </c>
      <c r="E11" t="s">
        <v>25</v>
      </c>
      <c r="F11" t="s">
        <v>69</v>
      </c>
    </row>
    <row r="12">
      <c r="A12">
        <v>2</v>
      </c>
      <c r="B12" t="s">
        <v>80</v>
      </c>
      <c r="C12" t="s">
        <v>71</v>
      </c>
      <c r="D12" s="11">
        <v>0.15</v>
      </c>
      <c r="E12" t="s">
        <v>25</v>
      </c>
      <c r="F12" t="s">
        <v>50</v>
      </c>
    </row>
    <row r="13">
      <c r="A13">
        <v>1</v>
      </c>
      <c r="B13" t="s">
        <v>81</v>
      </c>
      <c r="C13" t="s">
        <v>68</v>
      </c>
      <c r="D13" s="11">
        <v>0.22</v>
      </c>
      <c r="E13" t="s">
        <v>25</v>
      </c>
      <c r="F13" t="s">
        <v>69</v>
      </c>
    </row>
    <row r="14">
      <c r="A14">
        <v>2</v>
      </c>
      <c r="B14" t="s">
        <v>82</v>
      </c>
      <c r="C14" t="s">
        <v>71</v>
      </c>
      <c r="D14" s="11">
        <v>0.147</v>
      </c>
      <c r="E14" t="s">
        <v>35</v>
      </c>
      <c r="F14" t="s">
        <v>34</v>
      </c>
    </row>
    <row r="15">
      <c r="A15">
        <v>2</v>
      </c>
      <c r="B15" t="s">
        <v>83</v>
      </c>
      <c r="C15" t="s">
        <v>71</v>
      </c>
      <c r="D15" s="11">
        <v>0.073</v>
      </c>
      <c r="E15" t="s">
        <v>25</v>
      </c>
      <c r="F15" t="s">
        <v>62</v>
      </c>
    </row>
    <row r="16">
      <c r="A16">
        <v>1</v>
      </c>
      <c r="B16" t="s">
        <v>76</v>
      </c>
      <c r="C16" t="s">
        <v>71</v>
      </c>
      <c r="D16" s="11">
        <v>0.05</v>
      </c>
      <c r="E16" t="s">
        <v>25</v>
      </c>
      <c r="F16" t="s">
        <v>62</v>
      </c>
    </row>
    <row r="17">
      <c r="A17">
        <v>1</v>
      </c>
      <c r="B17" t="s">
        <v>84</v>
      </c>
      <c r="C17" t="s">
        <v>71</v>
      </c>
      <c r="D17" s="11">
        <v>0.08</v>
      </c>
      <c r="E17" t="s">
        <v>25</v>
      </c>
      <c r="F1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>
        <v>1</v>
      </c>
      <c r="C2" t="s">
        <v>91</v>
      </c>
      <c r="D2" t="s" s="14">
        <v>92</v>
      </c>
      <c r="E2" t="s" s="14">
        <v>93</v>
      </c>
      <c r="F2" t="s">
        <v>94</v>
      </c>
    </row>
    <row r="3">
      <c r="A3" t="s">
        <v>2</v>
      </c>
      <c r="B3">
        <v>2</v>
      </c>
      <c r="C3" t="s">
        <v>95</v>
      </c>
      <c r="D3" t="s" s="14">
        <v>96</v>
      </c>
      <c r="E3" t="s" s="14"/>
      <c r="F3" t="s">
        <v>97</v>
      </c>
    </row>
    <row r="4">
      <c r="A4" t="s">
        <v>2</v>
      </c>
      <c r="B4">
        <v>3</v>
      </c>
      <c r="C4" t="s">
        <v>98</v>
      </c>
      <c r="D4" t="s" s="14">
        <v>99</v>
      </c>
      <c r="E4" t="s" s="14"/>
      <c r="F4" t="s">
        <v>100</v>
      </c>
    </row>
    <row r="5">
      <c r="A5" t="s">
        <v>2</v>
      </c>
      <c r="B5">
        <v>4</v>
      </c>
      <c r="C5" t="s">
        <v>101</v>
      </c>
      <c r="D5" t="s" s="14">
        <v>102</v>
      </c>
      <c r="E5" t="s" s="14"/>
      <c r="F5" t="s">
        <v>103</v>
      </c>
    </row>
    <row r="6">
      <c r="A6" t="s">
        <v>2</v>
      </c>
      <c r="B6">
        <v>5</v>
      </c>
      <c r="C6" t="s">
        <v>104</v>
      </c>
      <c r="D6" t="s" s="14">
        <v>105</v>
      </c>
      <c r="E6" t="s" s="14">
        <v>106</v>
      </c>
      <c r="F6" t="s">
        <v>107</v>
      </c>
    </row>
    <row r="7">
      <c r="A7" t="s">
        <v>2</v>
      </c>
      <c r="B7">
        <v>6</v>
      </c>
      <c r="C7" t="s">
        <v>108</v>
      </c>
      <c r="D7" t="s" s="14">
        <v>109</v>
      </c>
      <c r="E7" t="s" s="14"/>
      <c r="F7"/>
    </row>
    <row r="8">
      <c r="A8" t="s">
        <v>110</v>
      </c>
      <c r="B8">
        <v>1</v>
      </c>
      <c r="C8" t="s">
        <v>111</v>
      </c>
      <c r="D8" t="s" s="14">
        <v>112</v>
      </c>
      <c r="E8" t="s" s="14"/>
      <c r="F8" t="s">
        <v>113</v>
      </c>
    </row>
    <row r="9">
      <c r="A9" t="s">
        <v>110</v>
      </c>
      <c r="B9">
        <v>2</v>
      </c>
      <c r="C9" t="s">
        <v>114</v>
      </c>
      <c r="D9" t="s" s="14">
        <v>115</v>
      </c>
      <c r="E9" t="s" s="14"/>
      <c r="F9"/>
    </row>
    <row r="10">
      <c r="A10" t="s">
        <v>110</v>
      </c>
      <c r="B10">
        <v>3</v>
      </c>
      <c r="C10" t="s">
        <v>114</v>
      </c>
      <c r="D10" t="s" s="14">
        <v>116</v>
      </c>
      <c r="E10" t="s" s="14"/>
      <c r="F10"/>
    </row>
    <row r="11">
      <c r="A11" t="s">
        <v>110</v>
      </c>
      <c r="B11">
        <v>4</v>
      </c>
      <c r="C11"/>
      <c r="D11" t="s" s="14">
        <v>117</v>
      </c>
      <c r="E11" t="s" s="14"/>
      <c r="F11" t="s">
        <v>100</v>
      </c>
    </row>
    <row r="12">
      <c r="A12" t="s">
        <v>118</v>
      </c>
      <c r="B12">
        <v>1</v>
      </c>
      <c r="C12" t="s">
        <v>119</v>
      </c>
      <c r="D12" t="s" s="14">
        <v>120</v>
      </c>
      <c r="E12" t="s" s="14"/>
      <c r="F12" t="s">
        <v>121</v>
      </c>
    </row>
    <row r="13">
      <c r="A13" t="s">
        <v>118</v>
      </c>
      <c r="B13">
        <v>2</v>
      </c>
      <c r="C13" t="s">
        <v>122</v>
      </c>
      <c r="D13" t="s" s="14">
        <v>123</v>
      </c>
      <c r="E13" t="s" s="14"/>
      <c r="F13" t="s">
        <v>100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124</v>
      </c>
      <c r="B1"/>
      <c r="C1"/>
      <c r="D1"/>
    </row>
    <row r="2">
      <c r="A2" t="str" s="15">
        <f>"FER-CRUFFIN · BOU.PAINS_VIENNOIS · référence : "&amp;Besoins!B3&amp;" "&amp;Besoins!C3&amp;" · multiplicateur réglable sur la feuille ""Besoins"""</f>
        <v>FER-CRUFFIN · BOU.PAINS_VIENNOIS · référence : 0,945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 t="s" s="17">
        <v>126</v>
      </c>
      <c r="B5" t="str" s="14">
        <f>"[FRASER] "&amp;Procedure!D2</f>
        <v>[FRASER] Frasez la détrempe (farines 250g, lait 150g, sel 5g, levure 12g, sucre 30g, beurre 10g, colorant rouge 1g) 5 min, pétrissez 8 min.</v>
      </c>
      <c r="C5"/>
      <c r="D5"/>
    </row>
    <row r="6">
      <c r="A6"/>
      <c r="B6" t="str">
        <f>Besoins!B13</f>
        <v>Lait entier UHT 3,5% MG brique 1L</v>
      </c>
      <c r="C6" s="11">
        <f>Besoins!E13</f>
        <v>0.15</v>
      </c>
      <c r="D6" t="str">
        <f>Besoins!F13</f>
        <v>lt</v>
      </c>
    </row>
    <row r="7">
      <c r="A7"/>
      <c r="B7" t="str">
        <f>Besoins!B14</f>
        <v>Levure fraîche de boulanger</v>
      </c>
      <c r="C7" s="11">
        <f>Besoins!E14</f>
        <v>0.012</v>
      </c>
      <c r="D7" t="str">
        <f>Besoins!F14</f>
        <v>kg</v>
      </c>
    </row>
    <row r="8">
      <c r="A8"/>
      <c r="B8" t="s">
        <v>127</v>
      </c>
      <c r="C8" s="11">
        <f>'Besoins'!$B$2*0.03</f>
        <v>0.03</v>
      </c>
      <c r="D8" t="s">
        <v>25</v>
      </c>
    </row>
    <row r="9">
      <c r="A9"/>
      <c r="B9" t="str">
        <f>Besoins!B9</f>
        <v>colorant liquide rouge</v>
      </c>
      <c r="C9" s="11">
        <f>Besoins!E9</f>
        <v>0.001</v>
      </c>
      <c r="D9" t="str">
        <f>Besoins!F9</f>
        <v>kg</v>
      </c>
    </row>
    <row r="10">
      <c r="A10"/>
      <c r="B10" t="str" s="18">
        <f>"ℹ "&amp;Procedure!E2</f>
        <v>ℹ</v>
      </c>
      <c r="C10"/>
      <c r="D10"/>
    </row>
    <row r="11">
      <c r="A11" t="s" s="17">
        <v>128</v>
      </c>
      <c r="B11" t="str" s="14">
        <f>"[POINTER] "&amp;Procedure!D3</f>
        <v>[POINTER] Pointez 15 min, tourage avec le beurre de tourage (150g), 2 tours simples avec détentes congélateur.</v>
      </c>
      <c r="C11"/>
      <c r="D11"/>
    </row>
    <row r="12">
      <c r="A12"/>
      <c r="B12" t="s">
        <v>129</v>
      </c>
      <c r="C12" s="11">
        <f>'Besoins'!$B$2*0.15</f>
        <v>0.15</v>
      </c>
      <c r="D12" t="s">
        <v>25</v>
      </c>
    </row>
    <row r="13">
      <c r="A13" t="s" s="17">
        <v>130</v>
      </c>
      <c r="B13" t="str" s="14">
        <f>"[DÉTAILLER] "&amp;Procedure!D4</f>
        <v>[DÉTAILLER] Détaillez en bandes superposées décalées, congelez, roulez, dans les moules, trou central fariné.</v>
      </c>
      <c r="C13"/>
      <c r="D13"/>
    </row>
    <row r="14">
      <c r="A14" t="s" s="17">
        <v>131</v>
      </c>
      <c r="B14" t="str" s="14">
        <f>"[APPRÊTER] "&amp;Procedure!D5</f>
        <v>[APPRÊTER] Apprêt à température ambiante.</v>
      </c>
      <c r="C14"/>
      <c r="D14"/>
    </row>
    <row r="15">
      <c r="A15" t="s" s="17">
        <v>132</v>
      </c>
      <c r="B15" t="str" s="14">
        <f>"[ENFOURNER] "&amp;Procedure!D6</f>
        <v>[ENFOURNER] Enfournez, badigeonnez de sirop (220g), roulez dans le sucre (50g) une fois refroidis.</v>
      </c>
      <c r="C15"/>
      <c r="D15"/>
    </row>
    <row r="16">
      <c r="A16"/>
      <c r="B16" t="s">
        <v>133</v>
      </c>
      <c r="C16" s="11">
        <f>'Besoins'!$B$2*0.22</f>
        <v>0.22</v>
      </c>
      <c r="D16" t="s">
        <v>25</v>
      </c>
    </row>
    <row r="17">
      <c r="A17"/>
      <c r="B17" t="str" s="18">
        <f>"ℹ "&amp;Procedure!E6</f>
        <v>ℹ</v>
      </c>
      <c r="C17"/>
      <c r="D17"/>
    </row>
    <row r="18">
      <c r="A18" t="s" s="17">
        <v>134</v>
      </c>
      <c r="B18" t="str" s="14">
        <f>"[FOURRER] "&amp;Procedure!D7</f>
        <v>[FOURRER] Garnissez de confiture (80g) au centre à la poche.</v>
      </c>
      <c r="C18"/>
      <c r="D18"/>
    </row>
    <row r="19">
      <c r="A19"/>
      <c r="B19"/>
      <c r="C19"/>
      <c r="D19"/>
    </row>
    <row r="20">
      <c r="A20" t="s" s="16">
        <v>135</v>
      </c>
      <c r="B20"/>
      <c r="C20"/>
      <c r="D20"/>
    </row>
    <row r="21">
      <c r="A21" t="s" s="17">
        <v>126</v>
      </c>
      <c r="B21" t="str" s="14">
        <f>"[PLIER] "&amp;Procedure!D8</f>
        <v>[PLIER] Plier une feuille de papier cuisson 40×30cm en deux dans la longueur puis en trois pour marquer les plis (rectangle 20×10cm), déplier.</v>
      </c>
      <c r="C21"/>
      <c r="D21"/>
    </row>
    <row r="22">
      <c r="A22" t="s" s="17">
        <v>128</v>
      </c>
      <c r="B22" t="str" s="14">
        <f>"[BEURRER] "&amp;Procedure!D9</f>
        <v>[BEURRER] Poser le beurre (150g) au centre d'un des rectangles, fariner légèrement, taper au rouleau pour l'aplatir jusqu'aux marquages sans dépasser.</v>
      </c>
      <c r="C22"/>
      <c r="D22"/>
    </row>
    <row r="23">
      <c r="A23"/>
      <c r="B23" t="s">
        <v>136</v>
      </c>
      <c r="C23" s="11">
        <f>'Besoins'!$B$2*0.15</f>
        <v>0.15</v>
      </c>
      <c r="D23" t="s">
        <v>25</v>
      </c>
    </row>
    <row r="24">
      <c r="A24" t="s" s="17">
        <v>130</v>
      </c>
      <c r="B24" t="str" s="14">
        <f>"[BEURRER] "&amp;Procedure!D10</f>
        <v>[BEURRER] Replier la feuille sur le beurre en suivant les marquages, égaliser l'épaisseur au rouleau dans l'enveloppe de papier.</v>
      </c>
      <c r="C24"/>
      <c r="D24"/>
    </row>
    <row r="25">
      <c r="A25"/>
      <c r="B25" t="s">
        <v>136</v>
      </c>
      <c r="C25" s="11">
        <f>'Besoins'!$B$2*0.15</f>
        <v>0.15</v>
      </c>
      <c r="D25" t="s">
        <v>25</v>
      </c>
    </row>
    <row r="26">
      <c r="A26" t="s" s="17">
        <v>131</v>
      </c>
      <c r="B26" t="str" s="14">
        <f>Procedure!D11</f>
        <v>Réfrigérer avant utilisation.</v>
      </c>
      <c r="C26"/>
      <c r="D26"/>
    </row>
    <row r="27">
      <c r="A27"/>
      <c r="B27"/>
      <c r="C27"/>
      <c r="D27"/>
    </row>
    <row r="28">
      <c r="A28" t="s" s="16">
        <v>137</v>
      </c>
      <c r="B28"/>
      <c r="C28"/>
      <c r="D28"/>
    </row>
    <row r="29">
      <c r="A29" t="s" s="17">
        <v>126</v>
      </c>
      <c r="B29" t="str" s="14">
        <f>"[PORTER] "&amp;Procedure!D12</f>
        <v>[PORTER] Portez à ébullition l'eau (250g) avec le sucre (125g).</v>
      </c>
      <c r="C29"/>
      <c r="D29"/>
    </row>
    <row r="30">
      <c r="A30"/>
      <c r="B30" t="str">
        <f>Besoins!B7</f>
        <v>Eau (robinet - moy. France 2026)</v>
      </c>
      <c r="C30" s="11">
        <f>Besoins!E7</f>
        <v>0.146667</v>
      </c>
      <c r="D30" t="str">
        <f>Besoins!F7</f>
        <v>lt</v>
      </c>
    </row>
    <row r="31">
      <c r="A31"/>
      <c r="B31" t="s">
        <v>127</v>
      </c>
      <c r="C31" s="11">
        <f>'Besoins'!$B$2*0.0733333333</f>
        <v>0.073333</v>
      </c>
      <c r="D31" t="s">
        <v>25</v>
      </c>
    </row>
    <row r="32">
      <c r="A32" t="s" s="17">
        <v>128</v>
      </c>
      <c r="B32" t="str" s="14">
        <f>"[REFROIDIR] "&amp;Procedure!D13</f>
        <v>[REFROIDIR] Laissez refroidir avant utilisation (badigeonnage au pinceau à la sortie du four).</v>
      </c>
      <c r="C32"/>
      <c r="D32"/>
    </row>
    <row r="33">
      <c r="A33"/>
      <c r="B33"/>
      <c r="C33"/>
      <c r="D33"/>
    </row>
    <row r="34">
      <c r="A34" t="s" s="19">
        <v>22</v>
      </c>
      <c r="B34"/>
      <c r="C34"/>
      <c r="D34"/>
    </row>
  </sheetData>
  <sheetProtection sheet="1"/>
  <mergeCells count="20">
    <mergeCell ref="A1:D1"/>
    <mergeCell ref="A2:D2"/>
    <mergeCell ref="A4:D4"/>
    <mergeCell ref="B5:D5"/>
    <mergeCell ref="B10:D10"/>
    <mergeCell ref="B11:D11"/>
    <mergeCell ref="B13:D13"/>
    <mergeCell ref="B14:D14"/>
    <mergeCell ref="B15:D15"/>
    <mergeCell ref="B17:D17"/>
    <mergeCell ref="B18:D18"/>
    <mergeCell ref="A20:D20"/>
    <mergeCell ref="B21:D21"/>
    <mergeCell ref="B22:D22"/>
    <mergeCell ref="B24:D24"/>
    <mergeCell ref="B26:D26"/>
    <mergeCell ref="A28:D28"/>
    <mergeCell ref="B29:D29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2026-08-01T02:01:03Z</dcterms:created>
  <dc:title>Cruffin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2026-08-01T02:01:03Z</dcterms:modified>
  <cp:revision>1</cp:revision>
</cp:coreProperties>
</file>