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<sst xmlns="http://schemas.openxmlformats.org/spreadsheetml/2006/main" count="151" uniqueCount="151">
  <si>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</si>
  <si>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</si>
  <si>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Roulé pistache et chocolat (Ferrandi)</t>
  </si>
  <si>
    <t>Code</t>
  </si>
  <si>
    <t>FER-ROULEPISTA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</si>
  <si>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</si>
  <si>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</si>
  <si>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</si>
  <si>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</si>
  <si>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</si>
  <si>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</si>
  <si>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</si>
  <si>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</si>
  <si>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</si>
  <si>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</si>
  <si>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</si>
  <si>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</si>
  <si>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</si>
  <si>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</si>
  <si>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</si>
  <si>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</si>
  <si>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</si>
  <si>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</si>
  <si>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</si>
  <si>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</si>
  <si>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</si>
  <si>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</si>
  <si>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</si>
  <si>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</si>
  <si>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</si>
  <si>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</si>
  <si>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</si>
  <si>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</si>
  <si>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</si>
  <si>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</si>
  <si>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</si>
  <si>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</si>
  <si>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</si>
  <si>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</si>
  <si>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</si>
  <si>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</si>
  <si>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</si>
  <si>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</si>
  <si>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</si>
  <si>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</si>
  <si>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</si>
  <si>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</si>
  <si>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</si>
  <si>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</si>
  <si>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</si>
  <si>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</si>
  <si>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</si>
  <si>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</si>
  <si>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</si>
  <si>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</si>
  <si>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</si>
  <si>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</si>
  <si>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</si>
  <si>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</si>
  <si>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</si>
  <si>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</si>
  <si>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</si>
  <si>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</si>
  <si>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</si>
  <si>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</si>
  <si>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</si>
  <si>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</si>
  <si>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</si>
  <si>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</si>
  <si>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</si>
  <si>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</si>
  <si>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</si>
  <si>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</si>
  <si>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</si>
  <si>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</si>
  <si>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</si>
  <si>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</si>
  <si>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</si>
  <si>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</si>
  <si>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</si>
  <si>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</si>
  <si>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</si>
  <si>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</si>
  <si>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</si>
  <si>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</si>
  <si>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</si>
  <si>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</si>
  <si>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</si>
  <si>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</si>
  <si>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</si>
  <si>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</si>
  <si>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</si>
  <si>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</si>
  <si>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</si>
  <si>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</si>
  <si>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</si>
  <si>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</si>
  <si>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</si>
  <si>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</si>
  <si>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</si>
  <si>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</si>
  <si>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</si>
  <si>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</si>
  <si>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</si>
  <si>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10 min (cuisson)</t>
  </si>
  <si>
    <t>FRASER</t>
  </si>
  <si>
    <t>Frasez la détrempe (farine 250g, lait 125g, sel 5g, levure 10g, miel 10g, sucre 25g, beurre 25g) 5 min, pétrissez 8 min.</t>
  </si>
  <si>
    <t>21-23°C</t>
  </si>
  <si>
    <t>13 min (prepa)</t>
  </si>
  <si>
    <t>ABAISSER</t>
  </si>
  <si>
    <t>Abaissez, pointez 30 min au réfrigérateur, tourage avec le beurre de tourage (150g), tour double puis tour simple.</t>
  </si>
  <si>
    <t>75 min (repos)</t>
  </si>
  <si>
    <t>ÉTENDRE</t>
  </si>
  <si>
    <t>Étalez la crème pistache assouplie, pépites de chocolat (160g), roulez, détaillez 8 tronçons.</t>
  </si>
  <si>
    <t>APPRÊTER</t>
  </si>
  <si>
    <t>Apprêt en étuve à 28°C.</t>
  </si>
  <si>
    <t>120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</si>
  <si>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</si>
  <si>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</si>
  <si>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</si>
  <si>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</si>
  <si>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</si>
  <si>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</si>
  <si>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</si>
  <si>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</si>
  <si>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</si>
  <si>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</si>
  <si>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</si>
  <si>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</si>
  <si>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</si>
  <si>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</si>
  <si>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</si>
  <si>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</si>
  <si>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</si>
  <si>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Roulé pistache et chocolat (Ferrandi)</t>
  </si>
  <si>
    <t>Roulé pistache et chocolat (Ferrandi)  FER-ROULEPISTA</t>
  </si>
  <si>
    <t>1.</t>
  </si>
  <si>
    <t xml:space="preserve">    Lait entier UHT 3,5% MG brique 1L</t>
  </si>
  <si>
    <t xml:space="preserve">    OEUF (P) (conv.)</t>
  </si>
  <si>
    <t xml:space="preserve">    Sucre blanc cristal sac 25 kg</t>
  </si>
  <si>
    <t xml:space="preserve">    Beurre doux 82% MG plaquette</t>
  </si>
  <si>
    <t>2.</t>
  </si>
  <si>
    <t>3.</t>
  </si>
  <si>
    <t xml:space="preserve">    Beurre de tourage (Ferrandi)</t>
  </si>
  <si>
    <t>4.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</si>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</sst>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7.84144</v>
      </c>
    </row>
    <row r="12">
      <c r="A12" t="s" s="3">
        <v>17</v>
      </c>
      <c r="B12" s="4">
        <v>11.531529411765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7.84144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1.682</v>
      </c>
      <c r="E7" s="11">
        <f>D7*$B$2</f>
        <v>1.682</v>
      </c>
      <c r="F7" t="s">
        <v>35</v>
      </c>
      <c r="G7" s="4">
        <f>E7*0.27</f>
        <v>0.45414</v>
      </c>
    </row>
    <row r="8">
      <c r="A8" t="s">
        <v>36</v>
      </c>
      <c r="B8" t="s">
        <v>37</v>
      </c>
      <c r="C8" t="s">
        <v>38</v>
      </c>
      <c r="D8" s="9">
        <v>0.16</v>
      </c>
      <c r="E8" s="11">
        <f>D8*$B$2</f>
        <v>0.16</v>
      </c>
      <c r="F8" t="s">
        <v>25</v>
      </c>
      <c r="G8" s="4">
        <f>E8*14.8</f>
        <v>2.368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E10*1.6</f>
        <v>0.016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E11*140</f>
        <v>3.5</v>
      </c>
    </row>
    <row r="12">
      <c r="A12" t="s">
        <v>48</v>
      </c>
      <c r="B12" t="s">
        <v>49</v>
      </c>
      <c r="C12" t="s">
        <v>50</v>
      </c>
      <c r="D12" s="9">
        <v>0.185</v>
      </c>
      <c r="E12" s="11">
        <f>D12*$B$2</f>
        <v>0.185</v>
      </c>
      <c r="F12" t="s">
        <v>25</v>
      </c>
      <c r="G12" s="4">
        <f>E12*5.2</f>
        <v>0.962</v>
      </c>
    </row>
    <row r="13">
      <c r="A13" t="s">
        <v>51</v>
      </c>
      <c r="B13" t="s">
        <v>52</v>
      </c>
      <c r="C13" t="s">
        <v>53</v>
      </c>
      <c r="D13" s="9">
        <v>0.235</v>
      </c>
      <c r="E13" s="11">
        <f>D13*$B$2</f>
        <v>0.235</v>
      </c>
      <c r="F13" t="s">
        <v>54</v>
      </c>
      <c r="G13" s="4">
        <f>E13*1.05</f>
        <v>0.24675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58</v>
      </c>
      <c r="B15" t="s">
        <v>59</v>
      </c>
      <c r="C15" t="s">
        <v>60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E16*5.8</f>
        <v>0.058</v>
      </c>
    </row>
    <row r="17">
      <c r="A17" t="s">
        <v>64</v>
      </c>
      <c r="B17" t="s">
        <v>65</v>
      </c>
      <c r="C17" t="s">
        <v>63</v>
      </c>
      <c r="D17" s="9">
        <v>0.04</v>
      </c>
      <c r="E17" s="11">
        <f>D17*$B$2</f>
        <v>0.04</v>
      </c>
      <c r="F17" t="s">
        <v>25</v>
      </c>
      <c r="G17" s="4">
        <f>E17*0.82</f>
        <v>0.0328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0.68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75</v>
      </c>
      <c r="C4" t="s">
        <v>74</v>
      </c>
      <c r="D4" s="11">
        <v>0.125</v>
      </c>
      <c r="E4" t="s">
        <v>54</v>
      </c>
      <c r="F4" t="s">
        <v>53</v>
      </c>
    </row>
    <row r="5">
      <c r="A5">
        <v>1</v>
      </c>
      <c r="B5" t="s">
        <v>76</v>
      </c>
      <c r="C5" t="s">
        <v>74</v>
      </c>
      <c r="D5" s="11">
        <v>0.005</v>
      </c>
      <c r="E5" t="s">
        <v>25</v>
      </c>
      <c r="F5" t="s">
        <v>60</v>
      </c>
    </row>
    <row r="6">
      <c r="A6">
        <v>1</v>
      </c>
      <c r="B6" t="s">
        <v>77</v>
      </c>
      <c r="C6" t="s">
        <v>74</v>
      </c>
      <c r="D6" s="11">
        <v>0.01</v>
      </c>
      <c r="E6" t="s">
        <v>25</v>
      </c>
      <c r="F6" t="s">
        <v>57</v>
      </c>
    </row>
    <row r="7">
      <c r="A7">
        <v>1</v>
      </c>
      <c r="B7" t="s">
        <v>78</v>
      </c>
      <c r="C7" t="s">
        <v>74</v>
      </c>
      <c r="D7" s="11">
        <v>0.01</v>
      </c>
      <c r="E7" t="s">
        <v>25</v>
      </c>
      <c r="F7" t="s">
        <v>63</v>
      </c>
    </row>
    <row r="8">
      <c r="A8">
        <v>1</v>
      </c>
      <c r="B8" t="s">
        <v>79</v>
      </c>
      <c r="C8" t="s">
        <v>74</v>
      </c>
      <c r="D8" s="11">
        <v>0.025</v>
      </c>
      <c r="E8" t="s">
        <v>25</v>
      </c>
      <c r="F8" t="s">
        <v>63</v>
      </c>
    </row>
    <row r="9">
      <c r="A9">
        <v>1</v>
      </c>
      <c r="B9" t="s">
        <v>80</v>
      </c>
      <c r="C9" t="s">
        <v>74</v>
      </c>
      <c r="D9" s="11">
        <v>0.025</v>
      </c>
      <c r="E9" t="s">
        <v>25</v>
      </c>
      <c r="F9" t="s">
        <v>50</v>
      </c>
    </row>
    <row r="10">
      <c r="A10">
        <v>1</v>
      </c>
      <c r="B10" t="s">
        <v>81</v>
      </c>
      <c r="C10" t="s">
        <v>71</v>
      </c>
      <c r="D10" s="11">
        <v>0.15</v>
      </c>
      <c r="E10" t="s">
        <v>25</v>
      </c>
      <c r="F10" t="s">
        <v>72</v>
      </c>
    </row>
    <row r="11">
      <c r="A11">
        <v>2</v>
      </c>
      <c r="B11" t="s">
        <v>82</v>
      </c>
      <c r="C11" t="s">
        <v>74</v>
      </c>
      <c r="D11" s="11">
        <v>0.15</v>
      </c>
      <c r="E11" t="s">
        <v>25</v>
      </c>
      <c r="F11" t="s">
        <v>50</v>
      </c>
    </row>
    <row r="12">
      <c r="A12">
        <v>1</v>
      </c>
      <c r="B12" t="s">
        <v>75</v>
      </c>
      <c r="C12" t="s">
        <v>74</v>
      </c>
      <c r="D12" s="11">
        <v>0.1</v>
      </c>
      <c r="E12" t="s">
        <v>54</v>
      </c>
      <c r="F12" t="s">
        <v>53</v>
      </c>
    </row>
    <row r="13">
      <c r="A13">
        <v>1</v>
      </c>
      <c r="B13" t="s">
        <v>83</v>
      </c>
      <c r="C13" t="s">
        <v>74</v>
      </c>
      <c r="D13" s="11">
        <v>0.025</v>
      </c>
      <c r="E13" t="s">
        <v>25</v>
      </c>
      <c r="F13" t="s">
        <v>47</v>
      </c>
    </row>
    <row r="14">
      <c r="A14">
        <v>1</v>
      </c>
      <c r="B14" t="s">
        <v>84</v>
      </c>
      <c r="C14" t="s">
        <v>71</v>
      </c>
      <c r="D14" s="11">
        <v>0.182</v>
      </c>
      <c r="E14" t="s">
        <v>35</v>
      </c>
      <c r="F14" t="s">
        <v>85</v>
      </c>
    </row>
    <row r="15">
      <c r="A15">
        <v>2</v>
      </c>
      <c r="B15" t="s">
        <v>86</v>
      </c>
      <c r="C15" t="s">
        <v>71</v>
      </c>
      <c r="D15" s="11">
        <v>0.01</v>
      </c>
      <c r="E15" t="s">
        <v>54</v>
      </c>
      <c r="F15" t="s">
        <v>85</v>
      </c>
    </row>
    <row r="16">
      <c r="A16">
        <v>3</v>
      </c>
      <c r="B16" t="s">
        <v>87</v>
      </c>
      <c r="C16" t="s">
        <v>74</v>
      </c>
      <c r="D16" s="11">
        <v>0.182</v>
      </c>
      <c r="E16" t="s">
        <v>35</v>
      </c>
      <c r="F16" t="s">
        <v>34</v>
      </c>
    </row>
    <row r="17">
      <c r="A17">
        <v>1</v>
      </c>
      <c r="B17" t="s">
        <v>79</v>
      </c>
      <c r="C17" t="s">
        <v>74</v>
      </c>
      <c r="D17" s="11">
        <v>0.015</v>
      </c>
      <c r="E17" t="s">
        <v>25</v>
      </c>
      <c r="F17" t="s">
        <v>63</v>
      </c>
    </row>
    <row r="18">
      <c r="A18">
        <v>1</v>
      </c>
      <c r="B18" t="s">
        <v>88</v>
      </c>
      <c r="C18" t="s">
        <v>74</v>
      </c>
      <c r="D18" s="11">
        <v>0.01</v>
      </c>
      <c r="E18" t="s">
        <v>25</v>
      </c>
      <c r="F18" t="s">
        <v>44</v>
      </c>
    </row>
    <row r="19">
      <c r="A19">
        <v>1</v>
      </c>
      <c r="B19" t="s">
        <v>80</v>
      </c>
      <c r="C19" t="s">
        <v>74</v>
      </c>
      <c r="D19" s="11">
        <v>0.01</v>
      </c>
      <c r="E19" t="s">
        <v>25</v>
      </c>
      <c r="F19" t="s">
        <v>50</v>
      </c>
    </row>
    <row r="20">
      <c r="A20">
        <v>1</v>
      </c>
      <c r="B20" t="s">
        <v>89</v>
      </c>
      <c r="C20" t="s">
        <v>74</v>
      </c>
      <c r="D20" s="11">
        <v>0.16</v>
      </c>
      <c r="E20" t="s">
        <v>25</v>
      </c>
      <c r="F20" t="s">
        <v>38</v>
      </c>
    </row>
    <row r="21">
      <c r="A21">
        <v>1</v>
      </c>
      <c r="B21" t="s">
        <v>90</v>
      </c>
      <c r="C21" t="s">
        <v>71</v>
      </c>
      <c r="D21" s="11">
        <v>0.045</v>
      </c>
      <c r="E21" t="s">
        <v>25</v>
      </c>
      <c r="F21" t="s">
        <v>72</v>
      </c>
    </row>
    <row r="22">
      <c r="A22">
        <v>2</v>
      </c>
      <c r="B22" t="s">
        <v>91</v>
      </c>
      <c r="C22" t="s">
        <v>71</v>
      </c>
      <c r="D22" s="11">
        <v>1</v>
      </c>
      <c r="E22" t="s">
        <v>35</v>
      </c>
      <c r="F22" t="s">
        <v>85</v>
      </c>
    </row>
    <row r="23">
      <c r="A23">
        <v>3</v>
      </c>
      <c r="B23" t="s">
        <v>92</v>
      </c>
      <c r="C23" t="s">
        <v>71</v>
      </c>
      <c r="D23" s="11">
        <v>0.055</v>
      </c>
      <c r="E23" t="s">
        <v>54</v>
      </c>
      <c r="F23" t="s">
        <v>85</v>
      </c>
    </row>
    <row r="24">
      <c r="A24">
        <v>4</v>
      </c>
      <c r="B24" t="s">
        <v>93</v>
      </c>
      <c r="C24" t="s">
        <v>74</v>
      </c>
      <c r="D24" s="11">
        <v>1</v>
      </c>
      <c r="E24" t="s">
        <v>35</v>
      </c>
      <c r="F24" t="s">
        <v>34</v>
      </c>
    </row>
    <row r="25">
      <c r="A25">
        <v>2</v>
      </c>
      <c r="B25" t="s">
        <v>94</v>
      </c>
      <c r="C25" t="s">
        <v>71</v>
      </c>
      <c r="D25" s="11">
        <v>1</v>
      </c>
      <c r="E25" t="s">
        <v>35</v>
      </c>
      <c r="F25" t="s">
        <v>85</v>
      </c>
    </row>
    <row r="26">
      <c r="A26">
        <v>3</v>
      </c>
      <c r="B26" t="s">
        <v>95</v>
      </c>
      <c r="C26" t="s">
        <v>71</v>
      </c>
      <c r="D26" s="11">
        <v>0.019</v>
      </c>
      <c r="E26" t="s">
        <v>54</v>
      </c>
      <c r="F26" t="s">
        <v>85</v>
      </c>
    </row>
    <row r="27">
      <c r="A27">
        <v>4</v>
      </c>
      <c r="B27" t="s">
        <v>93</v>
      </c>
      <c r="C27" t="s">
        <v>74</v>
      </c>
      <c r="D27" s="11">
        <v>0.5</v>
      </c>
      <c r="E27" t="s">
        <v>35</v>
      </c>
      <c r="F27" t="s">
        <v>34</v>
      </c>
    </row>
    <row r="28">
      <c r="A28">
        <v>2</v>
      </c>
      <c r="B28" t="s">
        <v>96</v>
      </c>
      <c r="C28" t="s">
        <v>74</v>
      </c>
      <c r="D28" s="11">
        <v>0.01</v>
      </c>
      <c r="E28" t="s">
        <v>54</v>
      </c>
      <c r="F28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 t="s" s="14"/>
      <c r="F2" t="s">
        <v>104</v>
      </c>
    </row>
    <row r="3">
      <c r="A3" t="s">
        <v>2</v>
      </c>
      <c r="B3">
        <v>2</v>
      </c>
      <c r="C3" t="s">
        <v>105</v>
      </c>
      <c r="D3" t="s" s="14">
        <v>106</v>
      </c>
      <c r="E3" t="s" s="14">
        <v>107</v>
      </c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 t="s">
        <v>111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/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121</v>
      </c>
      <c r="B8">
        <v>1</v>
      </c>
      <c r="C8" t="s">
        <v>122</v>
      </c>
      <c r="D8" t="s" s="14">
        <v>123</v>
      </c>
      <c r="E8" t="s" s="14"/>
      <c r="F8" t="s">
        <v>124</v>
      </c>
    </row>
    <row r="9">
      <c r="A9" t="s">
        <v>121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121</v>
      </c>
      <c r="B10">
        <v>3</v>
      </c>
      <c r="C10" t="s">
        <v>125</v>
      </c>
      <c r="D10" t="s" s="14">
        <v>127</v>
      </c>
      <c r="E10" t="s" s="14"/>
      <c r="F10"/>
    </row>
    <row r="11">
      <c r="A11" t="s">
        <v>121</v>
      </c>
      <c r="B11">
        <v>4</v>
      </c>
      <c r="C11"/>
      <c r="D11" t="s" s="14">
        <v>128</v>
      </c>
      <c r="E11" t="s" s="14"/>
      <c r="F11" t="s">
        <v>129</v>
      </c>
    </row>
    <row r="12">
      <c r="A12" t="s">
        <v>130</v>
      </c>
      <c r="B12">
        <v>1</v>
      </c>
      <c r="C12" t="s">
        <v>131</v>
      </c>
      <c r="D12" t="s" s="14">
        <v>132</v>
      </c>
      <c r="E12" t="s" s="14">
        <v>133</v>
      </c>
      <c r="F12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5">
        <f>"FER-ROULEPISTA · BOU.PAINS_VIENNOIS · référence : "&amp;Besoins!B3&amp;" "&amp;Besoins!C3&amp;" · multiplicateur réglable sur la feuille ""Besoins"""</f>
        <v>FER-ROULEPISTA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"[PRÉPARER] "&amp;Procedure!D2</f>
        <v>[PRÉPARER] Préparez la crème pistache : ébullition lait (100g) et pâte de pistache (25g). Blanchissez jaune (0,18 pc) et sucre (15g), ajoutez la fécule (10g), cuisez jusqu'à ébullition, incorporez le beurre (10g).</v>
      </c>
      <c r="C5"/>
      <c r="D5"/>
    </row>
    <row r="6">
      <c r="A6"/>
      <c r="B6" t="s">
        <v>137</v>
      </c>
      <c r="C6" s="11">
        <f>'Besoins'!$B$2*0.1</f>
        <v>0.1</v>
      </c>
      <c r="D6" t="s">
        <v>54</v>
      </c>
    </row>
    <row r="7">
      <c r="A7"/>
      <c r="B7" t="str">
        <f>Besoins!B11</f>
        <v>Pâte de pistache pure 100%</v>
      </c>
      <c r="C7" s="11">
        <f>Besoins!E11</f>
        <v>0.025</v>
      </c>
      <c r="D7" t="str">
        <f>Besoins!F11</f>
        <v>kg</v>
      </c>
    </row>
    <row r="8">
      <c r="A8"/>
      <c r="B8" t="s">
        <v>138</v>
      </c>
      <c r="C8" s="11">
        <f>'Besoins'!$B$2*0.182</f>
        <v>0.182</v>
      </c>
      <c r="D8" t="s">
        <v>35</v>
      </c>
    </row>
    <row r="9">
      <c r="A9"/>
      <c r="B9" t="s">
        <v>139</v>
      </c>
      <c r="C9" s="11">
        <f>'Besoins'!$B$2*0.015</f>
        <v>0.015</v>
      </c>
      <c r="D9" t="s">
        <v>25</v>
      </c>
    </row>
    <row r="10">
      <c r="A10"/>
      <c r="B10" t="str">
        <f>Besoins!B10</f>
        <v>Amidon de maïs (Maïzena)</v>
      </c>
      <c r="C10" s="11">
        <f>Besoins!E10</f>
        <v>0.01</v>
      </c>
      <c r="D10" t="str">
        <f>Besoins!F10</f>
        <v>kg</v>
      </c>
    </row>
    <row r="11">
      <c r="A11"/>
      <c r="B11" t="s">
        <v>140</v>
      </c>
      <c r="C11" s="11">
        <f>'Besoins'!$B$2*0.01</f>
        <v>0.01</v>
      </c>
      <c r="D11" t="s">
        <v>25</v>
      </c>
    </row>
    <row r="12">
      <c r="A12" t="s" s="17">
        <v>141</v>
      </c>
      <c r="B12" t="str" s="14">
        <f>"[FRASER] "&amp;Procedure!D3</f>
        <v>[FRASER] Frasez la détrempe (farine 250g, lait 125g, sel 5g, levure 10g, miel 10g, sucre 25g, beurre 25g) 5 min, pétrissez 8 min.</v>
      </c>
      <c r="C12"/>
      <c r="D12"/>
    </row>
    <row r="13">
      <c r="A13"/>
      <c r="B13" t="str">
        <f>Besoins!B9</f>
        <v>Farine de blé T45</v>
      </c>
      <c r="C13" s="11">
        <f>Besoins!E9</f>
        <v>0.25</v>
      </c>
      <c r="D13" t="str">
        <f>Besoins!F9</f>
        <v>kg</v>
      </c>
    </row>
    <row r="14">
      <c r="A14"/>
      <c r="B14" t="str">
        <f>Besoins!B14</f>
        <v>Levure fraîche de boulanger</v>
      </c>
      <c r="C14" s="11">
        <f>Besoins!E14</f>
        <v>0.01</v>
      </c>
      <c r="D14" t="str">
        <f>Besoins!F14</f>
        <v>kg</v>
      </c>
    </row>
    <row r="15">
      <c r="A15"/>
      <c r="B15" t="str">
        <f>Besoins!B16</f>
        <v>Miel toutes fleurs vrac</v>
      </c>
      <c r="C15" s="11">
        <f>Besoins!E16</f>
        <v>0.01</v>
      </c>
      <c r="D15" t="str">
        <f>Besoins!F16</f>
        <v>kg</v>
      </c>
    </row>
    <row r="16">
      <c r="A16"/>
      <c r="B16" t="s">
        <v>139</v>
      </c>
      <c r="C16" s="11">
        <f>'Besoins'!$B$2*0.025</f>
        <v>0.025</v>
      </c>
      <c r="D16" t="s">
        <v>25</v>
      </c>
    </row>
    <row r="17">
      <c r="A17"/>
      <c r="B17" t="str" s="18">
        <f>"ℹ "&amp;Procedure!E3</f>
        <v>ℹ</v>
      </c>
      <c r="C17"/>
      <c r="D17"/>
    </row>
    <row r="18">
      <c r="A18" t="s" s="17">
        <v>142</v>
      </c>
      <c r="B18" t="str" s="14">
        <f>"[ABAISSER] "&amp;Procedure!D4</f>
        <v>[ABAISSER] Abaissez, pointez 30 min au réfrigérateur, tourage avec le beurre de tourage (150g), tour double puis tour simple.</v>
      </c>
      <c r="C18"/>
      <c r="D18"/>
    </row>
    <row r="19">
      <c r="A19"/>
      <c r="B19" t="s">
        <v>143</v>
      </c>
      <c r="C19" s="11">
        <f>'Besoins'!$B$2*0.15</f>
        <v>0.15</v>
      </c>
      <c r="D19" t="s">
        <v>25</v>
      </c>
    </row>
    <row r="20">
      <c r="A20" t="s" s="17">
        <v>144</v>
      </c>
      <c r="B20" t="str" s="14">
        <f>"[ÉTENDRE] "&amp;Procedure!D5</f>
        <v>[ÉTENDRE] Étalez la crème pistache assouplie, pépites de chocolat (160g), roulez, détaillez 8 tronçons.</v>
      </c>
      <c r="C20"/>
      <c r="D20"/>
    </row>
    <row r="21">
      <c r="A21"/>
      <c r="B21" t="str">
        <f>Besoins!B11</f>
        <v>Pâte de pistache pure 100%</v>
      </c>
      <c r="C21" s="11">
        <f>Besoins!E11</f>
        <v>0.025</v>
      </c>
      <c r="D21" t="str">
        <f>Besoins!F11</f>
        <v>kg</v>
      </c>
    </row>
    <row r="22">
      <c r="A22" t="s" s="17">
        <v>145</v>
      </c>
      <c r="B22" t="str" s="14">
        <f>"[APPRÊTER] "&amp;Procedure!D6</f>
        <v>[APPRÊTER] Apprêt en étuve à 28°C.</v>
      </c>
      <c r="C22"/>
      <c r="D22"/>
    </row>
    <row r="23">
      <c r="A23" t="s" s="17">
        <v>146</v>
      </c>
      <c r="B23" t="str" s="14">
        <f>"[DORER] "&amp;Procedure!D7</f>
        <v>[DORER] Dorez à la dorure au lait, enfournez.</v>
      </c>
      <c r="C23"/>
      <c r="D23"/>
    </row>
    <row r="24">
      <c r="A24"/>
      <c r="B24" t="s">
        <v>147</v>
      </c>
      <c r="C24" s="11">
        <f>'Besoins'!$B$2*0.045</f>
        <v>0.045</v>
      </c>
      <c r="D24" t="s">
        <v>25</v>
      </c>
    </row>
    <row r="25">
      <c r="A25"/>
      <c r="B25" t="str" s="18">
        <f>"ℹ "&amp;Procedure!E7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136</v>
      </c>
      <c r="B28" t="str" s="14">
        <f>"[PLIER] "&amp;Procedure!D8</f>
        <v>[PLIER] Plier une feuille de papier cuisson 40×30cm en deux dans la longueur puis en trois pour marquer les plis (rectangle 20×10cm), déplier.</v>
      </c>
      <c r="C28"/>
      <c r="D28"/>
    </row>
    <row r="29">
      <c r="A29" t="s" s="17">
        <v>141</v>
      </c>
      <c r="B29" t="str" s="14">
        <f>"[BEURRER] "&amp;Procedure!D9</f>
        <v>[BEURRER] Poser le beurre (150g) au centre d'un des rectangles, fariner légèrement, taper au rouleau pour l'aplatir jusqu'aux marquages sans dépasser.</v>
      </c>
      <c r="C29"/>
      <c r="D29"/>
    </row>
    <row r="30">
      <c r="A30"/>
      <c r="B30" t="s">
        <v>140</v>
      </c>
      <c r="C30" s="11">
        <f>'Besoins'!$B$2*0.15</f>
        <v>0.15</v>
      </c>
      <c r="D30" t="s">
        <v>25</v>
      </c>
    </row>
    <row r="31">
      <c r="A31" t="s" s="17">
        <v>142</v>
      </c>
      <c r="B31" t="str" s="14">
        <f>"[BEURRER] "&amp;Procedure!D10</f>
        <v>[BEURRER] Replier la feuille sur le beurre en suivant les marquages, égaliser l'épaisseur au rouleau dans l'enveloppe de papier.</v>
      </c>
      <c r="C31"/>
      <c r="D31"/>
    </row>
    <row r="32">
      <c r="A32"/>
      <c r="B32" t="s">
        <v>140</v>
      </c>
      <c r="C32" s="11">
        <f>'Besoins'!$B$2*0.15</f>
        <v>0.15</v>
      </c>
      <c r="D32" t="s">
        <v>25</v>
      </c>
    </row>
    <row r="33">
      <c r="A33" t="s" s="17">
        <v>144</v>
      </c>
      <c r="B33" t="str" s="14">
        <f>Procedure!D11</f>
        <v>Réfrigérer avant utilisation.</v>
      </c>
      <c r="C33"/>
      <c r="D33"/>
    </row>
    <row r="34">
      <c r="A34"/>
      <c r="B34"/>
      <c r="C34"/>
      <c r="D34"/>
    </row>
    <row r="35">
      <c r="A35" t="s" s="16">
        <v>149</v>
      </c>
      <c r="B35"/>
      <c r="C35"/>
      <c r="D35"/>
    </row>
    <row r="36">
      <c r="A36" t="s" s="17">
        <v>136</v>
      </c>
      <c r="B36" t="str" s="14">
        <f>"[FOUETTER] "&amp;Procedure!D12</f>
        <v>[FOUETTER] Fouettez ensemble l'œuf entier (1 pc), le jaune d'œuf (1 pc) et le lait entier (10g) jusqu'à mélange homogène.</v>
      </c>
      <c r="C36"/>
      <c r="D36"/>
    </row>
    <row r="37">
      <c r="A37"/>
      <c r="B37" t="s">
        <v>138</v>
      </c>
      <c r="C37" s="11">
        <f>'Besoins'!$B$2*1</f>
        <v>1</v>
      </c>
      <c r="D37" t="s">
        <v>35</v>
      </c>
    </row>
    <row r="38">
      <c r="A38"/>
      <c r="B38" t="s">
        <v>150</v>
      </c>
      <c r="C38" s="11">
        <f>'Besoins'!$B$2*1</f>
        <v>1</v>
      </c>
      <c r="D38" t="s">
        <v>35</v>
      </c>
    </row>
    <row r="39">
      <c r="A39"/>
      <c r="B39" t="s">
        <v>137</v>
      </c>
      <c r="C39" s="11">
        <f>'Besoins'!$B$2*0.01</f>
        <v>0.01</v>
      </c>
      <c r="D39" t="s">
        <v>54</v>
      </c>
    </row>
    <row r="40">
      <c r="A40"/>
      <c r="B40" t="str" s="18">
        <f>"ℹ "&amp;Procedure!E12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0">
    <mergeCell ref="A1:D1"/>
    <mergeCell ref="A2:D2"/>
    <mergeCell ref="A4:D4"/>
    <mergeCell ref="B5:D5"/>
    <mergeCell ref="B12:D12"/>
    <mergeCell ref="B17:D17"/>
    <mergeCell ref="B18:D18"/>
    <mergeCell ref="B20:D20"/>
    <mergeCell ref="B22:D22"/>
    <mergeCell ref="B23:D23"/>
    <mergeCell ref="B25:D25"/>
    <mergeCell ref="A27:D27"/>
    <mergeCell ref="B28:D28"/>
    <mergeCell ref="B29:D29"/>
    <mergeCell ref="B31:D31"/>
    <mergeCell ref="B33:D33"/>
    <mergeCell ref="A35:D35"/>
    <mergeCell ref="B36:D36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2026-09-15T16:21:27Z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2026-09-15T16:21:27Z</dcterms:modified>
  <cp:revision>1</cp:revision>
</cp:coreProperties>
</file>