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<sst xmlns="http://schemas.openxmlformats.org/spreadsheetml/2006/main" count="117" uniqueCount="117">
  <si>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</si>
  <si>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</si>
  <si>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</si>
  <si>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</si>
  <si>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</si>
  <si>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</si>
  <si>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</si>
  <si>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</si>
  <si>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</si>
  <si>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</si>
  <si>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</si>
  <si>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</si>
  <si>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</si>
  <si>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</si>
  <si>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</si>
  <si>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</si>
  <si>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</si>
  <si>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</si>
  <si>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</si>
  <si>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</si>
  <si>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</si>
  <si>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</si>
  <si>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</si>
  <si>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</si>
  <si>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</si>
  <si>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</si>
  <si>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</si>
  <si>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</si>
  <si>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</si>
  <si>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</si>
  <si>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</si>
  <si>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</si>
  <si>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</si>
  <si>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</si>
  <si>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</si>
  <si>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</si>
  <si>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</si>
  <si>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</si>
  <si>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</si>
  <si>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</si>
  <si>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</si>
  <si>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</si>
  <si>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</si>
  <si>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</si>
  <si>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</si>
  <si>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</si>
  <si>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</si>
  <si>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Croissant bicolore au chocolat (Ferrandi)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</si>
  <si>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</si>
  <si>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</si>
  <si>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</si>
  <si>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</si>
  <si>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</si>
  <si>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</si>
  <si>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</si>
  <si>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</si>
  <si>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</si>
  <si>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</si>
  <si>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</si>
  <si>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</si>
  <si>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</si>
  <si>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</si>
  <si>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</si>
  <si>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</si>
  <si>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</si>
  <si>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</si>
  <si>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</si>
  <si>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</si>
  <si>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</si>
  <si>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</si>
  <si>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</si>
  <si>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</si>
  <si>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</si>
  <si>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</si>
  <si>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</si>
  <si>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</si>
  <si>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</si>
  <si>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</si>
  <si>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</si>
  <si>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</si>
  <si>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</si>
  <si>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</si>
  <si>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</si>
  <si>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</si>
  <si>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</si>
  <si>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</si>
  <si>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</si>
  <si>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</si>
  <si>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</si>
  <si>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</si>
  <si>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</si>
  <si>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</si>
  <si>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</si>
  <si>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</si>
  <si>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</si>
  <si>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</si>
  <si>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 (conv.)</t>
  </si>
  <si>
    <t>conversion</t>
  </si>
  <si>
    <t xml:space="preserve">        ↳ JAUNE D'OEUF (P) (conv.)</t>
  </si>
  <si>
    <t xml:space="preserve">        ↳ Lait entier UHT 3,5% MG brique 1L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</si>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</sst>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0.665</v>
      </c>
      <c r="C3" t="s" s="5">
        <v>3</v>
      </c>
      <c r="D3"/>
      <c r="E3"/>
      <c r="F3"/>
    </row>
    <row r="4">
      <c r="A4" t="s">
        <v>4</v>
      </c>
      <c r="B4" s="6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3</v>
      </c>
      <c r="G8" s="9">
        <f>E8*9.8</f>
        <v>0.098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E9*0.72</f>
        <v>0.18</v>
      </c>
    </row>
    <row r="10">
      <c r="A10" t="s">
        <v>22</v>
      </c>
      <c r="B10" t="s">
        <v>23</v>
      </c>
      <c r="C10" t="s">
        <v>24</v>
      </c>
      <c r="D10" s="4">
        <v>0.18</v>
      </c>
      <c r="E10" s="6">
        <f>D10*$B$2</f>
        <v>0.18</v>
      </c>
      <c r="F10" t="s">
        <v>3</v>
      </c>
      <c r="G10" s="9">
        <f>E10*5.2</f>
        <v>0.936</v>
      </c>
    </row>
    <row r="11">
      <c r="A11" t="s">
        <v>25</v>
      </c>
      <c r="B11" t="s">
        <v>26</v>
      </c>
      <c r="C11" t="s">
        <v>27</v>
      </c>
      <c r="D11" s="4">
        <v>0.135</v>
      </c>
      <c r="E11" s="6">
        <f>D11*$B$2</f>
        <v>0.135</v>
      </c>
      <c r="F11" t="s">
        <v>28</v>
      </c>
      <c r="G11" s="9">
        <f>E11*1.05</f>
        <v>0.14175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E12*2.2</f>
        <v>0.022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3</v>
      </c>
      <c r="G14" s="9">
        <f>E14*5.8</f>
        <v>0.058</v>
      </c>
    </row>
    <row r="15">
      <c r="A15" t="s">
        <v>38</v>
      </c>
      <c r="B15" t="s">
        <v>39</v>
      </c>
      <c r="C15" t="s">
        <v>37</v>
      </c>
      <c r="D15" s="4">
        <v>0.025</v>
      </c>
      <c r="E15" s="6">
        <f>D15*$B$2</f>
        <v>0.025</v>
      </c>
      <c r="F15" t="s">
        <v>3</v>
      </c>
      <c r="G15" s="9">
        <f>E15*0.82</f>
        <v>0.0205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 t="s">
        <v>51</v>
      </c>
    </row>
    <row r="3">
      <c r="A3" t="s">
        <v>47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47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/>
      <c r="F6" t="s">
        <v>62</v>
      </c>
    </row>
    <row r="7">
      <c r="A7" t="s">
        <v>47</v>
      </c>
      <c r="B7">
        <v>6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67</v>
      </c>
      <c r="B8">
        <v>1</v>
      </c>
      <c r="C8" t="s">
        <v>68</v>
      </c>
      <c r="D8" t="s" s="12">
        <v>69</v>
      </c>
      <c r="E8" t="s" s="12"/>
      <c r="F8" t="s">
        <v>70</v>
      </c>
    </row>
    <row r="9">
      <c r="A9" t="s">
        <v>67</v>
      </c>
      <c r="B9">
        <v>2</v>
      </c>
      <c r="C9" t="s">
        <v>57</v>
      </c>
      <c r="D9" t="s" s="12">
        <v>71</v>
      </c>
      <c r="E9" t="s" s="12"/>
      <c r="F9"/>
    </row>
    <row r="10">
      <c r="A10" t="s">
        <v>67</v>
      </c>
      <c r="B10">
        <v>3</v>
      </c>
      <c r="C10" t="s">
        <v>57</v>
      </c>
      <c r="D10" t="s" s="12">
        <v>72</v>
      </c>
      <c r="E10" t="s" s="12"/>
      <c r="F10"/>
    </row>
    <row r="11">
      <c r="A11" t="s">
        <v>67</v>
      </c>
      <c r="B11">
        <v>4</v>
      </c>
      <c r="C11"/>
      <c r="D11" t="s" s="12">
        <v>73</v>
      </c>
      <c r="E11" t="s" s="12"/>
      <c r="F11" t="s">
        <v>74</v>
      </c>
    </row>
    <row r="12">
      <c r="A12" t="s">
        <v>75</v>
      </c>
      <c r="B12">
        <v>1</v>
      </c>
      <c r="C12" t="s">
        <v>76</v>
      </c>
      <c r="D12" t="s" s="12">
        <v>77</v>
      </c>
      <c r="E12" t="s" s="12">
        <v>78</v>
      </c>
      <c r="F12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47</v>
      </c>
      <c r="C2" t="s">
        <v>83</v>
      </c>
      <c r="D2" s="6">
        <f>'Besoins'!$B$2*0.665</f>
        <v>0.665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'Besoins'!$B$2*0.25</f>
        <v>0.25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'Besoins'!$B$2*0.125</f>
        <v>0.125</v>
      </c>
      <c r="E4" t="s">
        <v>28</v>
      </c>
    </row>
    <row r="5">
      <c r="A5">
        <v>1</v>
      </c>
      <c r="B5" t="s">
        <v>87</v>
      </c>
      <c r="C5" t="s">
        <v>85</v>
      </c>
      <c r="D5" s="6">
        <f>'Besoins'!$B$2*0.005</f>
        <v>0.005</v>
      </c>
      <c r="E5" t="s">
        <v>3</v>
      </c>
    </row>
    <row r="6">
      <c r="A6">
        <v>1</v>
      </c>
      <c r="B6" t="s">
        <v>88</v>
      </c>
      <c r="C6" t="s">
        <v>85</v>
      </c>
      <c r="D6" s="6">
        <f>'Besoins'!$B$2*0.01</f>
        <v>0.01</v>
      </c>
      <c r="E6" t="s">
        <v>3</v>
      </c>
    </row>
    <row r="7">
      <c r="A7">
        <v>1</v>
      </c>
      <c r="B7" t="s">
        <v>89</v>
      </c>
      <c r="C7" t="s">
        <v>85</v>
      </c>
      <c r="D7" s="6">
        <f>'Besoins'!$B$2*0.01</f>
        <v>0.01</v>
      </c>
      <c r="E7" t="s">
        <v>3</v>
      </c>
    </row>
    <row r="8">
      <c r="A8">
        <v>1</v>
      </c>
      <c r="B8" t="s">
        <v>90</v>
      </c>
      <c r="C8" t="s">
        <v>85</v>
      </c>
      <c r="D8" s="6">
        <f>'Besoins'!$B$2*0.025</f>
        <v>0.025</v>
      </c>
      <c r="E8" t="s">
        <v>3</v>
      </c>
    </row>
    <row r="9">
      <c r="A9">
        <v>1</v>
      </c>
      <c r="B9" t="s">
        <v>91</v>
      </c>
      <c r="C9" t="s">
        <v>85</v>
      </c>
      <c r="D9" s="6">
        <f>'Besoins'!$B$2*0.025</f>
        <v>0.025</v>
      </c>
      <c r="E9" t="s">
        <v>3</v>
      </c>
    </row>
    <row r="10">
      <c r="A10">
        <v>1</v>
      </c>
      <c r="B10" t="s">
        <v>92</v>
      </c>
      <c r="C10" t="s">
        <v>83</v>
      </c>
      <c r="D10" s="6">
        <f>'Besoins'!$B$2*0.15</f>
        <v>0.15</v>
      </c>
      <c r="E10" t="s">
        <v>3</v>
      </c>
    </row>
    <row r="11">
      <c r="A11">
        <v>2</v>
      </c>
      <c r="B11" t="s">
        <v>93</v>
      </c>
      <c r="C11" t="s">
        <v>85</v>
      </c>
      <c r="D11" s="6">
        <f>'Besoins'!$B$2*0.15</f>
        <v>0.15</v>
      </c>
      <c r="E11" t="s">
        <v>3</v>
      </c>
    </row>
    <row r="12">
      <c r="A12">
        <v>1</v>
      </c>
      <c r="B12" t="s">
        <v>94</v>
      </c>
      <c r="C12" t="s">
        <v>85</v>
      </c>
      <c r="D12" s="6">
        <f>'Besoins'!$B$2*0.01</f>
        <v>0.01</v>
      </c>
      <c r="E12" t="s">
        <v>3</v>
      </c>
    </row>
    <row r="13">
      <c r="A13">
        <v>1</v>
      </c>
      <c r="B13" t="s">
        <v>91</v>
      </c>
      <c r="C13" t="s">
        <v>85</v>
      </c>
      <c r="D13" s="6">
        <f>'Besoins'!$B$2*0.005</f>
        <v>0.005</v>
      </c>
      <c r="E13" t="s">
        <v>3</v>
      </c>
    </row>
    <row r="14">
      <c r="A14">
        <v>1</v>
      </c>
      <c r="B14" t="s">
        <v>95</v>
      </c>
      <c r="C14" t="s">
        <v>83</v>
      </c>
      <c r="D14" s="6">
        <f>'Besoins'!$B$2*0.045</f>
        <v>0.045</v>
      </c>
      <c r="E14" t="s">
        <v>3</v>
      </c>
    </row>
    <row r="15">
      <c r="A15">
        <v>2</v>
      </c>
      <c r="B15" t="s">
        <v>96</v>
      </c>
      <c r="C15" t="s">
        <v>97</v>
      </c>
      <c r="D15" s="6">
        <f>'Besoins'!$B$2*1</f>
        <v>1</v>
      </c>
      <c r="E15" t="s">
        <v>15</v>
      </c>
    </row>
    <row r="16">
      <c r="A16">
        <v>2</v>
      </c>
      <c r="B16" t="s">
        <v>98</v>
      </c>
      <c r="C16" t="s">
        <v>97</v>
      </c>
      <c r="D16" s="6">
        <f>'Besoins'!$B$2*1</f>
        <v>1</v>
      </c>
      <c r="E16" t="s">
        <v>15</v>
      </c>
    </row>
    <row r="17">
      <c r="A17">
        <v>2</v>
      </c>
      <c r="B17" t="s">
        <v>99</v>
      </c>
      <c r="C17" t="s">
        <v>85</v>
      </c>
      <c r="D17" s="6">
        <f>'Besoins'!$B$2*0.01</f>
        <v>0.01</v>
      </c>
      <c r="E1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6">
        <f>Besoins!E9</f>
        <v>0.25</v>
      </c>
      <c r="D6" t="str">
        <f>Besoins!F9</f>
        <v>kg</v>
      </c>
    </row>
    <row r="7">
      <c r="A7"/>
      <c r="B7" t="s">
        <v>103</v>
      </c>
      <c r="C7" s="6">
        <f>'Besoins'!$B$2*0.125</f>
        <v>0.125</v>
      </c>
      <c r="D7" t="s">
        <v>28</v>
      </c>
    </row>
    <row r="8">
      <c r="A8"/>
      <c r="B8" t="str">
        <f>Besoins!B13</f>
        <v>Sel fin de cuisine</v>
      </c>
      <c r="C8" s="6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6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6">
        <f>Besoins!E14</f>
        <v>0.01</v>
      </c>
      <c r="D10" t="str">
        <f>Besoins!F14</f>
        <v>kg</v>
      </c>
    </row>
    <row r="11">
      <c r="A11"/>
      <c r="B11" t="str" s="16">
        <f>"ℹ "&amp;Procedure!E2</f>
        <v>ℹ</v>
      </c>
      <c r="C11"/>
      <c r="D11"/>
    </row>
    <row r="12">
      <c r="A12" t="s" s="15">
        <v>104</v>
      </c>
      <c r="B12" t="str" s="12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6">
        <f>Besoins!E8</f>
        <v>0.01</v>
      </c>
      <c r="D13" t="str">
        <f>Besoins!F8</f>
        <v>kg</v>
      </c>
    </row>
    <row r="14">
      <c r="A14"/>
      <c r="B14" t="s">
        <v>105</v>
      </c>
      <c r="C14" s="6">
        <f>'Besoins'!$B$2*0.005</f>
        <v>0.005</v>
      </c>
      <c r="D14" t="s">
        <v>3</v>
      </c>
    </row>
    <row r="15">
      <c r="A15" t="s" s="15">
        <v>106</v>
      </c>
      <c r="B15" t="str" s="12">
        <f>"[ABAISSER] "&amp;Procedure!D4</f>
        <v>[ABAISSER] Abaissez la détrempe nature, pointez 30 min au réfrigérateur.</v>
      </c>
      <c r="C15"/>
      <c r="D15"/>
    </row>
    <row r="16">
      <c r="A16" t="s" s="15">
        <v>107</v>
      </c>
      <c r="B16" t="str" s="12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108</v>
      </c>
      <c r="C17" s="6">
        <f>'Besoins'!$B$2*0.15</f>
        <v>0.15</v>
      </c>
      <c r="D17" t="s">
        <v>3</v>
      </c>
    </row>
    <row r="18">
      <c r="A18" t="s" s="15">
        <v>109</v>
      </c>
      <c r="B18" t="str" s="12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5">
        <v>110</v>
      </c>
      <c r="B19" t="str" s="12">
        <f>"[DORER] "&amp;Procedure!D7</f>
        <v>[DORER] Dorez à la dorure au lait, enfournez.</v>
      </c>
      <c r="C19"/>
      <c r="D19"/>
    </row>
    <row r="20">
      <c r="A20"/>
      <c r="B20" t="s">
        <v>111</v>
      </c>
      <c r="C20" s="6">
        <f>'Besoins'!$B$2*0.045</f>
        <v>0.045</v>
      </c>
      <c r="D20" t="s">
        <v>3</v>
      </c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4">
        <v>112</v>
      </c>
      <c r="B23"/>
      <c r="C23"/>
      <c r="D23"/>
    </row>
    <row r="24">
      <c r="A24" t="s" s="15">
        <v>102</v>
      </c>
      <c r="B24" t="str" s="12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5">
        <v>104</v>
      </c>
      <c r="B25" t="str" s="12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105</v>
      </c>
      <c r="C26" s="6">
        <f>'Besoins'!$B$2*0.15</f>
        <v>0.15</v>
      </c>
      <c r="D26" t="s">
        <v>3</v>
      </c>
    </row>
    <row r="27">
      <c r="A27" t="s" s="15">
        <v>106</v>
      </c>
      <c r="B27" t="str" s="12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105</v>
      </c>
      <c r="C28" s="6">
        <f>'Besoins'!$B$2*0.15</f>
        <v>0.15</v>
      </c>
      <c r="D28" t="s">
        <v>3</v>
      </c>
    </row>
    <row r="29">
      <c r="A29" t="s" s="15">
        <v>107</v>
      </c>
      <c r="B29" t="str" s="12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4">
        <v>113</v>
      </c>
      <c r="B31"/>
      <c r="C31"/>
      <c r="D31"/>
    </row>
    <row r="32">
      <c r="A32" t="s" s="15">
        <v>102</v>
      </c>
      <c r="B32" t="str" s="12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114</v>
      </c>
      <c r="C33" s="6">
        <f>'Besoins'!$B$2*1</f>
        <v>1</v>
      </c>
      <c r="D33" t="s">
        <v>15</v>
      </c>
    </row>
    <row r="34">
      <c r="A34"/>
      <c r="B34" t="s">
        <v>115</v>
      </c>
      <c r="C34" s="6">
        <f>'Besoins'!$B$2*1</f>
        <v>1</v>
      </c>
      <c r="D34" t="s">
        <v>15</v>
      </c>
    </row>
    <row r="35">
      <c r="A35"/>
      <c r="B35" t="s">
        <v>103</v>
      </c>
      <c r="C35" s="6">
        <f>'Besoins'!$B$2*0.01</f>
        <v>0.01</v>
      </c>
      <c r="D35" t="s">
        <v>28</v>
      </c>
    </row>
    <row r="36">
      <c r="A36"/>
      <c r="B36" t="str" s="16">
        <f>"ℹ "&amp;Procedure!E12</f>
        <v>ℹ</v>
      </c>
      <c r="C36"/>
      <c r="D36"/>
    </row>
    <row r="37">
      <c r="A37"/>
      <c r="B37"/>
      <c r="C37"/>
      <c r="D37"/>
    </row>
    <row r="38">
      <c r="A38" t="s" s="17">
        <v>116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