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<sst xmlns="http://schemas.openxmlformats.org/spreadsheetml/2006/main" count="139" uniqueCount="139">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</sst>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25</v>
      </c>
      <c r="G7" s="4">
        <f>E7*9.8</f>
        <v>0.098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38</v>
      </c>
      <c r="B9" t="s">
        <v>39</v>
      </c>
      <c r="C9" t="s">
        <v>40</v>
      </c>
      <c r="D9" s="9">
        <v>0.18</v>
      </c>
      <c r="E9" s="11">
        <f>D9*$B$2</f>
        <v>0.18</v>
      </c>
      <c r="F9" t="s">
        <v>25</v>
      </c>
      <c r="G9" s="4">
        <f>E9*5.2</f>
        <v>0.936</v>
      </c>
    </row>
    <row r="10">
      <c r="A10" t="s">
        <v>41</v>
      </c>
      <c r="B10" t="s">
        <v>42</v>
      </c>
      <c r="C10" t="s">
        <v>43</v>
      </c>
      <c r="D10" s="9">
        <v>0.135</v>
      </c>
      <c r="E10" s="11">
        <f>D10*$B$2</f>
        <v>0.135</v>
      </c>
      <c r="F10" t="s">
        <v>44</v>
      </c>
      <c r="G10" s="4">
        <f>E10*1.05</f>
        <v>0.14175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 s="12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51</v>
      </c>
      <c r="G12" s="4">
        <f>E12*0.27</f>
        <v>0.405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44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47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40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40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40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51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44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51</v>
      </c>
      <c r="F17" t="s">
        <v>50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51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44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51</v>
      </c>
      <c r="F20" t="s">
        <v>50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44</v>
      </c>
      <c r="F2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Besoins!B8</f>
        <v>Farine de blé T45</v>
      </c>
      <c r="C6" s="11">
        <f>Besoins!E8</f>
        <v>0.25</v>
      </c>
      <c r="D6" t="str">
        <f>Besoins!F8</f>
        <v>kg</v>
      </c>
    </row>
    <row r="7">
      <c r="A7"/>
      <c r="B7" t="s">
        <v>126</v>
      </c>
      <c r="C7" s="11">
        <f>'Besoins'!$B$2*0.125</f>
        <v>0.125</v>
      </c>
      <c r="D7" t="s">
        <v>44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Besoins!B11</f>
        <v>Levure fraîche de boulanger</v>
      </c>
      <c r="C9" s="11">
        <f>Besoins!E11</f>
        <v>0.01</v>
      </c>
      <c r="D9" t="str">
        <f>Besoins!F11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Besoins!B7</f>
        <v>Cacao alcalinisé (Van Houten type)</v>
      </c>
      <c r="C13" s="11">
        <f>Besoins!E7</f>
        <v>0.01</v>
      </c>
      <c r="D13" t="str">
        <f>Besoins!F7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51</v>
      </c>
    </row>
    <row r="34">
      <c r="A34"/>
      <c r="B34" t="s">
        <v>138</v>
      </c>
      <c r="C34" s="11">
        <f>'Besoins'!$B$2*1</f>
        <v>1</v>
      </c>
      <c r="D34" t="s">
        <v>51</v>
      </c>
    </row>
    <row r="35">
      <c r="A35"/>
      <c r="B35" t="s">
        <v>126</v>
      </c>
      <c r="C35" s="11">
        <f>'Besoins'!$B$2*0.01</f>
        <v>0.01</v>
      </c>
      <c r="D35" t="s">
        <v>44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