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<sst xmlns="http://schemas.openxmlformats.org/spreadsheetml/2006/main" count="137" uniqueCount="137">
  <si>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</si>
  <si>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</si>
  <si>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</si>
  <si>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</si>
  <si>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</si>
  <si>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</si>
  <si>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</si>
  <si>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</si>
  <si>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</si>
  <si>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</si>
  <si>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</si>
  <si>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</si>
  <si>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</si>
  <si>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</si>
  <si>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</si>
  <si>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</si>
  <si>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</si>
  <si>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</si>
  <si>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</si>
  <si>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</si>
  <si>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</si>
  <si>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</si>
  <si>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</si>
  <si>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</si>
  <si>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</si>
  <si>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</si>
  <si>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</si>
  <si>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</si>
  <si>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</si>
  <si>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</si>
  <si>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</si>
  <si>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</si>
  <si>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</si>
  <si>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</si>
  <si>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</si>
  <si>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</si>
  <si>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</si>
  <si>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</si>
  <si>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</si>
  <si>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</si>
  <si>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</si>
  <si>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</si>
  <si>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</si>
  <si>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</si>
  <si>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</si>
  <si>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</si>
  <si>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</si>
  <si>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</si>
  <si>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</si>
  <si>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</si>
  <si>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</si>
  <si>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</si>
  <si>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</si>
  <si>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</si>
  <si>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</si>
  <si>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</si>
  <si>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</si>
  <si>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</si>
  <si>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Croissant aux amandes (Ferrandi)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</si>
  <si>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</si>
  <si>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</si>
  <si>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</si>
  <si>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</si>
  <si>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</si>
  <si>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</si>
  <si>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</si>
  <si>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</si>
  <si>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</si>
  <si>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</si>
  <si>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</si>
  <si>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</si>
  <si>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</si>
  <si>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</si>
  <si>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</si>
  <si>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</si>
  <si>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</si>
  <si>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</si>
  <si>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</si>
  <si>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</si>
  <si>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</si>
  <si>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</si>
  <si>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</si>
  <si>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</si>
  <si>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</si>
  <si>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</si>
  <si>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</si>
  <si>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</si>
  <si>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</si>
  <si>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</si>
  <si>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</si>
  <si>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</si>
  <si>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</si>
  <si>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</si>
  <si>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</si>
  <si>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</si>
  <si>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</si>
  <si>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</si>
  <si>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</si>
  <si>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</si>
  <si>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</si>
  <si>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</si>
  <si>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</si>
  <si>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</si>
  <si>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</si>
  <si>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</si>
  <si>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</si>
  <si>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</si>
  <si>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</si>
  <si>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</si>
  <si>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</si>
  <si>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</si>
  <si>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</si>
  <si>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</si>
  <si>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</si>
  <si>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</si>
  <si>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 (conv.)</t>
  </si>
  <si>
    <t>conversion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</si>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</sst>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4.909</v>
      </c>
      <c r="E7" s="6">
        <f>D7*$B$2</f>
        <v>4.909</v>
      </c>
      <c r="F7" t="s">
        <v>15</v>
      </c>
      <c r="G7" s="9">
        <f>E7*0.27</f>
        <v>1.32543</v>
      </c>
    </row>
    <row r="8">
      <c r="A8" t="s">
        <v>16</v>
      </c>
      <c r="B8" t="s">
        <v>17</v>
      </c>
      <c r="C8" t="s">
        <v>18</v>
      </c>
      <c r="D8" s="4">
        <v>0.566722</v>
      </c>
      <c r="E8" s="6">
        <f>D8*$B$2</f>
        <v>0.566722</v>
      </c>
      <c r="F8" t="s">
        <v>19</v>
      </c>
      <c r="G8" s="9">
        <f>E8*0.0042999968</f>
        <v>0.002437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E9*320</f>
        <v>320</v>
      </c>
    </row>
    <row r="10">
      <c r="A10" t="s">
        <v>23</v>
      </c>
      <c r="B10" t="s">
        <v>24</v>
      </c>
      <c r="C10" t="s">
        <v>25</v>
      </c>
      <c r="D10" s="4">
        <v>0.061779</v>
      </c>
      <c r="E10" s="6">
        <f>D10*$B$2</f>
        <v>0.061779</v>
      </c>
      <c r="F10" t="s">
        <v>3</v>
      </c>
      <c r="G10" s="9">
        <f>E10*0.950003724</f>
        <v>0.05869</v>
      </c>
    </row>
    <row r="11">
      <c r="A11" t="s">
        <v>26</v>
      </c>
      <c r="B11" t="s">
        <v>27</v>
      </c>
      <c r="C11" t="s">
        <v>25</v>
      </c>
      <c r="D11" s="4">
        <v>0.061779</v>
      </c>
      <c r="E11" s="6">
        <f>D11*$B$2</f>
        <v>0.061779</v>
      </c>
      <c r="F11" t="s">
        <v>3</v>
      </c>
      <c r="G11" s="9">
        <f>E11*0.8200032144</f>
        <v>0.050659</v>
      </c>
    </row>
    <row r="12">
      <c r="A12" t="s">
        <v>28</v>
      </c>
      <c r="B12" t="s">
        <v>29</v>
      </c>
      <c r="C12" t="s">
        <v>30</v>
      </c>
      <c r="D12" s="4">
        <v>0.024</v>
      </c>
      <c r="E12" s="6">
        <f>D12*$B$2</f>
        <v>0.024</v>
      </c>
      <c r="F12" t="s">
        <v>3</v>
      </c>
      <c r="G12" s="9">
        <f>E12*6.5</f>
        <v>0.156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3</v>
      </c>
      <c r="G13" s="9">
        <f>E13*11</f>
        <v>1.1</v>
      </c>
    </row>
    <row r="14">
      <c r="A14" t="s">
        <v>34</v>
      </c>
      <c r="B14" t="s">
        <v>35</v>
      </c>
      <c r="C14" t="s">
        <v>36</v>
      </c>
      <c r="D14" s="4">
        <v>0.319077</v>
      </c>
      <c r="E14" s="6">
        <f>D14*$B$2</f>
        <v>0.319077</v>
      </c>
      <c r="F14" t="s">
        <v>3</v>
      </c>
      <c r="G14" s="9">
        <f>E14*5.2000070074</f>
        <v>1.659203</v>
      </c>
    </row>
    <row r="15">
      <c r="A15" t="s">
        <v>37</v>
      </c>
      <c r="B15" t="s">
        <v>38</v>
      </c>
      <c r="C15" t="s">
        <v>39</v>
      </c>
      <c r="D15" s="4">
        <v>0.007414</v>
      </c>
      <c r="E15" s="6">
        <f>D15*$B$2</f>
        <v>0.007414</v>
      </c>
      <c r="F15" t="s">
        <v>3</v>
      </c>
      <c r="G15" s="9">
        <f>E15*5.1996556672</f>
        <v>0.03855</v>
      </c>
    </row>
    <row r="16">
      <c r="A16" t="s">
        <v>40</v>
      </c>
      <c r="B16" t="s">
        <v>41</v>
      </c>
      <c r="C16" t="s">
        <v>42</v>
      </c>
      <c r="D16" s="4">
        <v>0.005931</v>
      </c>
      <c r="E16" s="6">
        <f>D16*$B$2</f>
        <v>0.005931</v>
      </c>
      <c r="F16" t="s">
        <v>3</v>
      </c>
      <c r="G16" s="9">
        <f>E16*2.1999285023</f>
        <v>0.013048</v>
      </c>
    </row>
    <row r="17">
      <c r="A17" t="s">
        <v>43</v>
      </c>
      <c r="B17" t="s">
        <v>44</v>
      </c>
      <c r="C17" t="s">
        <v>45</v>
      </c>
      <c r="D17" s="4">
        <v>0.002471</v>
      </c>
      <c r="E17" s="6">
        <f>D17*$B$2</f>
        <v>0.002471</v>
      </c>
      <c r="F17" t="s">
        <v>3</v>
      </c>
      <c r="G17" s="9">
        <f>E17*0.350024035</f>
        <v>0.000865</v>
      </c>
    </row>
    <row r="18">
      <c r="A18" t="s">
        <v>46</v>
      </c>
      <c r="B18" t="s">
        <v>47</v>
      </c>
      <c r="C18" t="s">
        <v>48</v>
      </c>
      <c r="D18" s="4">
        <v>0.754827</v>
      </c>
      <c r="E18" s="6">
        <f>D18*$B$2</f>
        <v>0.754827</v>
      </c>
      <c r="F18" t="s">
        <v>3</v>
      </c>
      <c r="G18" s="9">
        <f>E18*0.8200000197</f>
        <v>0.618958</v>
      </c>
    </row>
    <row r="19">
      <c r="A19" t="s">
        <v>49</v>
      </c>
      <c r="B19" t="s">
        <v>50</v>
      </c>
      <c r="C19" t="s">
        <v>48</v>
      </c>
      <c r="D19" s="4">
        <v>0.03</v>
      </c>
      <c r="E19" s="6">
        <f>D19*$B$2</f>
        <v>0.03</v>
      </c>
      <c r="F19" t="s">
        <v>3</v>
      </c>
      <c r="G19" s="9">
        <f>E19*1.05</f>
        <v>0.0315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 t="s">
        <v>61</v>
      </c>
    </row>
    <row r="3">
      <c r="A3" t="s">
        <v>58</v>
      </c>
      <c r="B3">
        <v>2</v>
      </c>
      <c r="C3"/>
      <c r="D3" t="s" s="12">
        <v>62</v>
      </c>
      <c r="E3" t="s" s="12"/>
      <c r="F3"/>
    </row>
    <row r="4">
      <c r="A4" t="s">
        <v>58</v>
      </c>
      <c r="B4">
        <v>3</v>
      </c>
      <c r="C4" t="s">
        <v>59</v>
      </c>
      <c r="D4" t="s" s="12">
        <v>63</v>
      </c>
      <c r="E4" t="s" s="12"/>
      <c r="F4" t="s">
        <v>64</v>
      </c>
    </row>
    <row r="5">
      <c r="A5" t="s">
        <v>58</v>
      </c>
      <c r="B5">
        <v>4</v>
      </c>
      <c r="C5" t="s">
        <v>65</v>
      </c>
      <c r="D5" t="s" s="12">
        <v>66</v>
      </c>
      <c r="E5" t="s" s="12"/>
      <c r="F5"/>
    </row>
    <row r="6">
      <c r="A6" t="s">
        <v>58</v>
      </c>
      <c r="B6">
        <v>5</v>
      </c>
      <c r="C6" t="s">
        <v>67</v>
      </c>
      <c r="D6" t="s" s="12">
        <v>68</v>
      </c>
      <c r="E6" t="s" s="12">
        <v>69</v>
      </c>
      <c r="F6" t="s">
        <v>70</v>
      </c>
    </row>
    <row r="7">
      <c r="A7" t="s">
        <v>71</v>
      </c>
      <c r="B7">
        <v>1</v>
      </c>
      <c r="C7"/>
      <c r="D7" t="inlineStr" s="12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2">
        <v>72</v>
      </c>
      <c r="F7" t="s">
        <v>73</v>
      </c>
    </row>
    <row r="8">
      <c r="A8" t="s">
        <v>71</v>
      </c>
      <c r="B8">
        <v>2</v>
      </c>
      <c r="C8" t="s">
        <v>74</v>
      </c>
      <c r="D8" t="s" s="12">
        <v>75</v>
      </c>
      <c r="E8" t="s" s="12">
        <v>76</v>
      </c>
      <c r="F8" t="s">
        <v>77</v>
      </c>
    </row>
    <row r="9">
      <c r="A9" t="s">
        <v>71</v>
      </c>
      <c r="B9">
        <v>3</v>
      </c>
      <c r="C9" t="s">
        <v>78</v>
      </c>
      <c r="D9" t="s" s="12">
        <v>79</v>
      </c>
      <c r="E9" t="s" s="12"/>
      <c r="F9" t="s">
        <v>80</v>
      </c>
    </row>
    <row r="10">
      <c r="A10" t="s">
        <v>71</v>
      </c>
      <c r="B10">
        <v>4</v>
      </c>
      <c r="C10" t="s">
        <v>81</v>
      </c>
      <c r="D10" t="s" s="12">
        <v>82</v>
      </c>
      <c r="E10" t="s" s="12"/>
      <c r="F10" t="s">
        <v>77</v>
      </c>
    </row>
    <row r="11">
      <c r="A11" t="s">
        <v>71</v>
      </c>
      <c r="B11">
        <v>5</v>
      </c>
      <c r="C11" t="s">
        <v>83</v>
      </c>
      <c r="D11" t="s" s="12">
        <v>84</v>
      </c>
      <c r="E11" t="s" s="12"/>
      <c r="F11"/>
    </row>
    <row r="12">
      <c r="A12" t="s">
        <v>71</v>
      </c>
      <c r="B12">
        <v>6</v>
      </c>
      <c r="C12" t="s">
        <v>78</v>
      </c>
      <c r="D12" t="s" s="12">
        <v>85</v>
      </c>
      <c r="E12" t="s" s="12"/>
      <c r="F12" t="s">
        <v>77</v>
      </c>
    </row>
    <row r="13">
      <c r="A13" t="s">
        <v>71</v>
      </c>
      <c r="B13">
        <v>7</v>
      </c>
      <c r="C13" t="s">
        <v>86</v>
      </c>
      <c r="D13" t="s" s="12">
        <v>87</v>
      </c>
      <c r="E13" t="s" s="12"/>
      <c r="F13" t="s">
        <v>80</v>
      </c>
    </row>
    <row r="14">
      <c r="A14" t="s">
        <v>88</v>
      </c>
      <c r="B14">
        <v>1</v>
      </c>
      <c r="C14" t="s">
        <v>89</v>
      </c>
      <c r="D14" t="s" s="12">
        <v>90</v>
      </c>
      <c r="E14" t="s" s="12"/>
      <c r="F14" t="s">
        <v>91</v>
      </c>
    </row>
    <row r="15">
      <c r="A15" t="s">
        <v>88</v>
      </c>
      <c r="B15">
        <v>2</v>
      </c>
      <c r="C15" t="s">
        <v>83</v>
      </c>
      <c r="D15" t="s" s="12">
        <v>92</v>
      </c>
      <c r="E15" t="s" s="12"/>
      <c r="F15"/>
    </row>
    <row r="16">
      <c r="A16" t="s">
        <v>88</v>
      </c>
      <c r="B16">
        <v>3</v>
      </c>
      <c r="C16" t="s">
        <v>83</v>
      </c>
      <c r="D16" t="s" s="12">
        <v>93</v>
      </c>
      <c r="E16" t="s" s="12"/>
      <c r="F16"/>
    </row>
    <row r="17">
      <c r="A17" t="s">
        <v>88</v>
      </c>
      <c r="B17">
        <v>4</v>
      </c>
      <c r="C17"/>
      <c r="D17" t="s" s="12">
        <v>94</v>
      </c>
      <c r="E17" t="s" s="12"/>
      <c r="F17" t="s">
        <v>77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58</v>
      </c>
      <c r="C2" t="s">
        <v>99</v>
      </c>
      <c r="D2" s="6">
        <f>'Besoins'!$B$2*0.5</f>
        <v>0.5</v>
      </c>
      <c r="E2" t="s">
        <v>3</v>
      </c>
    </row>
    <row r="3">
      <c r="A3">
        <v>1</v>
      </c>
      <c r="B3" t="s">
        <v>100</v>
      </c>
      <c r="C3" t="s">
        <v>99</v>
      </c>
      <c r="D3" s="6">
        <f>'Besoins'!$B$2*0.3</f>
        <v>0.3</v>
      </c>
      <c r="E3" t="s">
        <v>3</v>
      </c>
    </row>
    <row r="4">
      <c r="A4">
        <v>2</v>
      </c>
      <c r="B4" t="s">
        <v>101</v>
      </c>
      <c r="C4" t="s">
        <v>102</v>
      </c>
      <c r="D4" s="6">
        <f>'Besoins'!$B$2*0.0617792422</f>
        <v>0.061779</v>
      </c>
      <c r="E4" t="s">
        <v>3</v>
      </c>
    </row>
    <row r="5">
      <c r="A5">
        <v>2</v>
      </c>
      <c r="B5" t="s">
        <v>103</v>
      </c>
      <c r="C5" t="s">
        <v>102</v>
      </c>
      <c r="D5" s="6">
        <f>'Besoins'!$B$2*0.0617792422</f>
        <v>0.061779</v>
      </c>
      <c r="E5" t="s">
        <v>3</v>
      </c>
    </row>
    <row r="6">
      <c r="A6">
        <v>2</v>
      </c>
      <c r="B6" t="s">
        <v>104</v>
      </c>
      <c r="C6" t="s">
        <v>102</v>
      </c>
      <c r="D6" s="6">
        <f>'Besoins'!$B$2*0.0667215815</f>
        <v>0.066722</v>
      </c>
      <c r="E6" t="s">
        <v>19</v>
      </c>
    </row>
    <row r="7">
      <c r="A7">
        <v>2</v>
      </c>
      <c r="B7" t="s">
        <v>105</v>
      </c>
      <c r="C7" t="s">
        <v>102</v>
      </c>
      <c r="D7" s="6">
        <f>'Besoins'!$B$2*0.0074135091</f>
        <v>0.007414</v>
      </c>
      <c r="E7" t="s">
        <v>3</v>
      </c>
    </row>
    <row r="8">
      <c r="A8">
        <v>2</v>
      </c>
      <c r="B8" t="s">
        <v>106</v>
      </c>
      <c r="C8" t="s">
        <v>102</v>
      </c>
      <c r="D8" s="6">
        <f>'Besoins'!$B$2*0.0148270181</f>
        <v>0.014827</v>
      </c>
      <c r="E8" t="s">
        <v>3</v>
      </c>
    </row>
    <row r="9">
      <c r="A9">
        <v>2</v>
      </c>
      <c r="B9" t="s">
        <v>107</v>
      </c>
      <c r="C9" t="s">
        <v>102</v>
      </c>
      <c r="D9" s="6">
        <f>'Besoins'!$B$2*0.0049423394</f>
        <v>0.004942</v>
      </c>
      <c r="E9" t="s">
        <v>3</v>
      </c>
    </row>
    <row r="10">
      <c r="A10">
        <v>2</v>
      </c>
      <c r="B10" t="s">
        <v>108</v>
      </c>
      <c r="C10" t="s">
        <v>102</v>
      </c>
      <c r="D10" s="6">
        <f>'Besoins'!$B$2*0.0059308072</f>
        <v>0.005931</v>
      </c>
      <c r="E10" t="s">
        <v>3</v>
      </c>
    </row>
    <row r="11">
      <c r="A11">
        <v>2</v>
      </c>
      <c r="B11" t="s">
        <v>109</v>
      </c>
      <c r="C11" t="s">
        <v>102</v>
      </c>
      <c r="D11" s="6">
        <f>'Besoins'!$B$2*0.0024711697</f>
        <v>0.002471</v>
      </c>
      <c r="E11" t="s">
        <v>3</v>
      </c>
    </row>
    <row r="12">
      <c r="A12">
        <v>2</v>
      </c>
      <c r="B12" t="s">
        <v>110</v>
      </c>
      <c r="C12" t="s">
        <v>99</v>
      </c>
      <c r="D12" s="6">
        <f>'Besoins'!$B$2*0.0741350906</f>
        <v>0.074135</v>
      </c>
      <c r="E12" t="s">
        <v>3</v>
      </c>
    </row>
    <row r="13">
      <c r="A13">
        <v>3</v>
      </c>
      <c r="B13" t="s">
        <v>111</v>
      </c>
      <c r="C13" t="s">
        <v>102</v>
      </c>
      <c r="D13" s="6">
        <f>'Besoins'!$B$2*0.0741350906</f>
        <v>0.074135</v>
      </c>
      <c r="E13" t="s">
        <v>3</v>
      </c>
    </row>
    <row r="14">
      <c r="A14">
        <v>1</v>
      </c>
      <c r="B14" t="s">
        <v>112</v>
      </c>
      <c r="C14" t="s">
        <v>102</v>
      </c>
      <c r="D14" s="6">
        <f>'Besoins'!$B$2*0.5</f>
        <v>0.5</v>
      </c>
      <c r="E14" t="s">
        <v>19</v>
      </c>
    </row>
    <row r="15">
      <c r="A15">
        <v>1</v>
      </c>
      <c r="B15" t="s">
        <v>113</v>
      </c>
      <c r="C15" t="s">
        <v>102</v>
      </c>
      <c r="D15" s="6">
        <f>'Besoins'!$B$2*0.5</f>
        <v>0.5</v>
      </c>
      <c r="E15" t="s">
        <v>3</v>
      </c>
    </row>
    <row r="16">
      <c r="A16">
        <v>1</v>
      </c>
      <c r="B16" t="s">
        <v>114</v>
      </c>
      <c r="C16" t="s">
        <v>102</v>
      </c>
      <c r="D16" s="6">
        <f>'Besoins'!$B$2*1</f>
        <v>1</v>
      </c>
      <c r="E16" t="s">
        <v>15</v>
      </c>
    </row>
    <row r="17">
      <c r="A17">
        <v>1</v>
      </c>
      <c r="B17" t="s">
        <v>115</v>
      </c>
      <c r="C17" t="s">
        <v>116</v>
      </c>
      <c r="D17" s="6">
        <f>'Besoins'!$B$2*4.909</f>
        <v>4.909</v>
      </c>
      <c r="E17" t="s">
        <v>15</v>
      </c>
    </row>
    <row r="18">
      <c r="A18">
        <v>1</v>
      </c>
      <c r="B18" t="s">
        <v>117</v>
      </c>
      <c r="C18" t="s">
        <v>102</v>
      </c>
      <c r="D18" s="6">
        <f>'Besoins'!$B$2*0.24</f>
        <v>0.24</v>
      </c>
      <c r="E18" t="s">
        <v>3</v>
      </c>
    </row>
    <row r="19">
      <c r="A19">
        <v>1</v>
      </c>
      <c r="B19" t="s">
        <v>113</v>
      </c>
      <c r="C19" t="s">
        <v>102</v>
      </c>
      <c r="D19" s="6">
        <f>'Besoins'!$B$2*0.24</f>
        <v>0.24</v>
      </c>
      <c r="E19" t="s">
        <v>3</v>
      </c>
    </row>
    <row r="20">
      <c r="A20">
        <v>1</v>
      </c>
      <c r="B20" t="s">
        <v>118</v>
      </c>
      <c r="C20" t="s">
        <v>102</v>
      </c>
      <c r="D20" s="6">
        <f>'Besoins'!$B$2*0.024</f>
        <v>0.024</v>
      </c>
      <c r="E20" t="s">
        <v>3</v>
      </c>
    </row>
    <row r="21">
      <c r="A21">
        <v>1</v>
      </c>
      <c r="B21" t="s">
        <v>119</v>
      </c>
      <c r="C21" t="s">
        <v>102</v>
      </c>
      <c r="D21" s="6">
        <f>'Besoins'!$B$2*0.1</f>
        <v>0.1</v>
      </c>
      <c r="E21" t="s">
        <v>3</v>
      </c>
    </row>
    <row r="22">
      <c r="A22">
        <v>1</v>
      </c>
      <c r="B22" t="s">
        <v>120</v>
      </c>
      <c r="C22" t="s">
        <v>102</v>
      </c>
      <c r="D22" s="6">
        <f>'Besoins'!$B$2*0.03</f>
        <v>0.03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121</v>
      </c>
      <c r="B1"/>
      <c r="C1"/>
      <c r="D1"/>
    </row>
    <row r="2">
      <c r="A2" t="str" s="13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122</v>
      </c>
      <c r="B4"/>
      <c r="C4"/>
      <c r="D4"/>
    </row>
    <row r="5">
      <c r="A5" t="s" s="15">
        <v>123</v>
      </c>
      <c r="B5" t="str" s="12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124</v>
      </c>
      <c r="C6" s="6">
        <f>'Besoins'!$B$2*0.5</f>
        <v>0.5</v>
      </c>
      <c r="D6" t="s">
        <v>3</v>
      </c>
    </row>
    <row r="7">
      <c r="A7"/>
      <c r="B7" t="str">
        <f>Besoins!B9</f>
        <v>Gousses de vanille Bourbon</v>
      </c>
      <c r="C7" s="6">
        <f>Besoins!E9</f>
        <v>1</v>
      </c>
      <c r="D7" t="str">
        <f>Besoins!F9</f>
        <v>pc</v>
      </c>
    </row>
    <row r="8">
      <c r="A8" t="s" s="15">
        <v>125</v>
      </c>
      <c r="B8" t="str" s="12">
        <f>Procedure!D3</f>
        <v>Ouvrez les croissants en deux dans la longueur, trempez rapidement chaque moitié dans le sirop tiédi, égouttez sur grille.</v>
      </c>
      <c r="C8"/>
      <c r="D8"/>
    </row>
    <row r="9">
      <c r="A9" t="s" s="15">
        <v>126</v>
      </c>
      <c r="B9" t="str" s="12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127</v>
      </c>
      <c r="C10" s="6">
        <f>'Besoins'!$B$2*0.24</f>
        <v>0.24</v>
      </c>
      <c r="D10" t="s">
        <v>3</v>
      </c>
    </row>
    <row r="11">
      <c r="A11"/>
      <c r="B11" t="s">
        <v>124</v>
      </c>
      <c r="C11" s="6">
        <f>'Besoins'!$B$2*0.24</f>
        <v>0.24</v>
      </c>
      <c r="D11" t="s">
        <v>3</v>
      </c>
    </row>
    <row r="12">
      <c r="A12"/>
      <c r="B12" t="str">
        <f>Besoins!B12</f>
        <v>Poudre à crème (custard powder) — à réactualiser</v>
      </c>
      <c r="C12" s="6">
        <f>Besoins!E12</f>
        <v>0.024</v>
      </c>
      <c r="D12" t="str">
        <f>Besoins!F12</f>
        <v>kg</v>
      </c>
    </row>
    <row r="13">
      <c r="A13" t="s" s="15">
        <v>128</v>
      </c>
      <c r="B13" t="str" s="12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6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6">
        <f>Besoins!E13</f>
        <v>0.1</v>
      </c>
      <c r="D15" t="str">
        <f>Besoins!F13</f>
        <v>kg</v>
      </c>
    </row>
    <row r="16">
      <c r="A16" t="s" s="15">
        <v>129</v>
      </c>
      <c r="B16" t="str" s="12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6">
        <f>Besoins!E19</f>
        <v>0.03</v>
      </c>
      <c r="D17" t="str">
        <f>Besoins!F19</f>
        <v>kg</v>
      </c>
    </row>
    <row r="18">
      <c r="A18"/>
      <c r="B18" t="str" s="16">
        <f>"ℹ "&amp;Procedure!E6</f>
        <v>ℹ</v>
      </c>
      <c r="C18"/>
      <c r="D18"/>
    </row>
    <row r="19">
      <c r="A19"/>
      <c r="B19"/>
      <c r="C19"/>
      <c r="D19"/>
    </row>
    <row r="20">
      <c r="A20" t="s" s="14">
        <v>130</v>
      </c>
      <c r="B20"/>
      <c r="C20"/>
      <c r="D20"/>
    </row>
    <row r="21">
      <c r="A21" t="s" s="15">
        <v>123</v>
      </c>
      <c r="B21" t="str" s="12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6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6">
        <f>Besoins!E11</f>
        <v>0.061779</v>
      </c>
      <c r="D23" t="str">
        <f>Besoins!F11</f>
        <v>kg</v>
      </c>
    </row>
    <row r="24">
      <c r="A24"/>
      <c r="B24" t="s">
        <v>131</v>
      </c>
      <c r="C24" s="6">
        <f>'Besoins'!$B$2*0.0667215815</f>
        <v>0.066722</v>
      </c>
      <c r="D24" t="s">
        <v>19</v>
      </c>
    </row>
    <row r="25">
      <c r="A25"/>
      <c r="B25" t="str">
        <f>Besoins!B15</f>
        <v>Lait entier en poudre 26% MG</v>
      </c>
      <c r="C25" s="6">
        <f>Besoins!E15</f>
        <v>0.007414</v>
      </c>
      <c r="D25" t="str">
        <f>Besoins!F15</f>
        <v>kg</v>
      </c>
    </row>
    <row r="26">
      <c r="A26"/>
      <c r="B26" t="s">
        <v>124</v>
      </c>
      <c r="C26" s="6">
        <f>'Besoins'!$B$2*0.0148270181</f>
        <v>0.014827</v>
      </c>
      <c r="D26" t="s">
        <v>3</v>
      </c>
    </row>
    <row r="27">
      <c r="A27"/>
      <c r="B27" t="s">
        <v>127</v>
      </c>
      <c r="C27" s="6">
        <f>'Besoins'!$B$2*0.0049423394</f>
        <v>0.004942</v>
      </c>
      <c r="D27" t="s">
        <v>3</v>
      </c>
    </row>
    <row r="28">
      <c r="A28"/>
      <c r="B28" t="str">
        <f>Besoins!B16</f>
        <v>Levure fraîche de boulanger</v>
      </c>
      <c r="C28" s="6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6">
        <f>Besoins!E17</f>
        <v>0.002471</v>
      </c>
      <c r="D29" t="str">
        <f>Besoins!F17</f>
        <v>kg</v>
      </c>
    </row>
    <row r="30">
      <c r="A30"/>
      <c r="B30" t="str" s="16">
        <f>"ℹ "&amp;Procedure!E7</f>
        <v>ℹ</v>
      </c>
      <c r="C30"/>
      <c r="D30"/>
    </row>
    <row r="31">
      <c r="A31" t="s" s="15">
        <v>125</v>
      </c>
      <c r="B31" t="str" s="12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6">
        <f>"ℹ "&amp;Procedure!E8</f>
        <v>ℹ</v>
      </c>
      <c r="C32"/>
      <c r="D32"/>
    </row>
    <row r="33">
      <c r="A33" t="s" s="15">
        <v>126</v>
      </c>
      <c r="B33" t="str" s="12">
        <f>"[ABAISSER] "&amp;Procedure!D9</f>
        <v>[ABAISSER] Abaisser en rectangle 30×20cm, 6mm d'épaisseur. Filmer, réserver au congélateur.</v>
      </c>
      <c r="C33"/>
      <c r="D33"/>
    </row>
    <row r="34">
      <c r="A34" t="s" s="15">
        <v>128</v>
      </c>
      <c r="B34" t="str" s="12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132</v>
      </c>
      <c r="C35" s="6">
        <f>'Besoins'!$B$2*0.0741350906</f>
        <v>0.074135</v>
      </c>
      <c r="D35" t="s">
        <v>3</v>
      </c>
    </row>
    <row r="36">
      <c r="A36" t="s" s="15">
        <v>129</v>
      </c>
      <c r="B36" t="str" s="12">
        <f>"[BEURRER] "&amp;Procedure!D11</f>
        <v>[BEURRER] Refermer la pâte sur le beurre, inciser de chaque côté dans l'épaisseur.</v>
      </c>
      <c r="C36"/>
      <c r="D36"/>
    </row>
    <row r="37">
      <c r="A37" t="s" s="15">
        <v>133</v>
      </c>
      <c r="B37" t="str" s="12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5">
        <v>134</v>
      </c>
      <c r="B38" t="str" s="12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4">
        <v>135</v>
      </c>
      <c r="B40"/>
      <c r="C40"/>
      <c r="D40"/>
    </row>
    <row r="41">
      <c r="A41" t="s" s="15">
        <v>123</v>
      </c>
      <c r="B41" t="str" s="12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5">
        <v>125</v>
      </c>
      <c r="B42" t="str" s="12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127</v>
      </c>
      <c r="C43" s="6">
        <f>'Besoins'!$B$2*0.0741350906</f>
        <v>0.074135</v>
      </c>
      <c r="D43" t="s">
        <v>3</v>
      </c>
    </row>
    <row r="44">
      <c r="A44" t="s" s="15">
        <v>126</v>
      </c>
      <c r="B44" t="str" s="12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127</v>
      </c>
      <c r="C45" s="6">
        <f>'Besoins'!$B$2*0.0741350906</f>
        <v>0.074135</v>
      </c>
      <c r="D45" t="s">
        <v>3</v>
      </c>
    </row>
    <row r="46">
      <c r="A46" t="s" s="15">
        <v>128</v>
      </c>
      <c r="B46" t="str" s="12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7">
        <v>136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2026-09-15T14:10:43Z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2026-09-15T14:10:43Z</dcterms:modified>
  <cp:revision>1</cp:revision>
</cp:coreProperties>
</file>