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<sst xmlns="http://schemas.openxmlformats.org/spreadsheetml/2006/main" count="147" uniqueCount="147">
  <si>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</si>
  <si>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</si>
  <si>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Pain noir (Ferrandi)</t>
  </si>
  <si>
    <t>Code</t>
  </si>
  <si>
    <t>FER-PAINNOIR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</si>
  <si>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</si>
  <si>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</si>
  <si>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</si>
  <si>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</si>
  <si>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</si>
  <si>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</si>
  <si>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</si>
  <si>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</si>
  <si>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</si>
  <si>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</si>
  <si>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</si>
  <si>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</si>
  <si>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</si>
  <si>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</si>
  <si>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</si>
  <si>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</si>
  <si>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</si>
  <si>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</si>
  <si>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</si>
  <si>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</si>
  <si>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</si>
  <si>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</si>
  <si>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</si>
  <si>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</si>
  <si>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</si>
  <si>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</si>
  <si>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</si>
  <si>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</si>
  <si>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</si>
  <si>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</si>
  <si>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</si>
  <si>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</si>
  <si>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</si>
  <si>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</si>
  <si>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</si>
  <si>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</si>
  <si>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</si>
  <si>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</si>
  <si>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</si>
  <si>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</si>
  <si>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</si>
  <si>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</si>
  <si>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</si>
  <si>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</si>
  <si>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</si>
  <si>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</si>
  <si>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</si>
  <si>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</si>
  <si>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</si>
  <si>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</si>
  <si>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</si>
  <si>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</si>
  <si>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</si>
  <si>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</si>
  <si>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</si>
  <si>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</si>
  <si>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</si>
  <si>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</si>
  <si>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</si>
  <si>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</si>
  <si>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</si>
  <si>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</si>
  <si>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</si>
  <si>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</si>
  <si>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</si>
  <si>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</si>
  <si>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1,9 kg)</t>
  </si>
  <si>
    <t>recette</t>
  </si>
  <si>
    <t>Pains spéciaux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</si>
  <si>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</si>
  <si>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</si>
  <si>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</si>
  <si>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</si>
  <si>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</si>
  <si>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</si>
  <si>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</si>
  <si>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</si>
  <si>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</si>
  <si>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</si>
  <si>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</si>
  <si>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</si>
  <si>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</si>
  <si>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</si>
  <si>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</si>
  <si>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</si>
  <si>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</si>
  <si>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</si>
  <si>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</si>
  <si>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Recette</t>
  </si>
  <si>
    <t>#</t>
  </si>
  <si>
    <t>Verbe</t>
  </si>
  <si>
    <t>Étape</t>
  </si>
  <si>
    <t>Précision technique</t>
  </si>
  <si>
    <t>Durée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</si>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</sst>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4.8357084736842</v>
      </c>
    </row>
    <row r="12">
      <c r="A12" t="s" s="3">
        <v>17</v>
      </c>
      <c r="B12" s="4">
        <v>2.5451097229917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4.8357084736842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</v>
      </c>
      <c r="C3" t="s" s="10">
        <v>25</v>
      </c>
      <c r="D3"/>
      <c r="E3"/>
      <c r="F3"/>
    </row>
    <row r="4">
      <c r="A4" t="s">
        <v>26</v>
      </c>
      <c r="B4" s="11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0.751053</v>
      </c>
      <c r="E7" s="11">
        <f>D7*$B$2</f>
        <v>0.751053</v>
      </c>
      <c r="F7" t="s">
        <v>35</v>
      </c>
      <c r="G7" s="4">
        <f>E7*0.0042999979</f>
        <v>0.00323</v>
      </c>
    </row>
    <row r="8">
      <c r="A8" t="s">
        <v>36</v>
      </c>
      <c r="B8" t="s">
        <v>37</v>
      </c>
      <c r="C8" t="s">
        <v>38</v>
      </c>
      <c r="D8" s="9">
        <v>0.317895</v>
      </c>
      <c r="E8" s="11">
        <f>D8*$B$2</f>
        <v>0.317895</v>
      </c>
      <c r="F8" t="s">
        <v>25</v>
      </c>
      <c r="G8" s="4">
        <f>E8*1.1999990066</f>
        <v>0.381474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E9*0.9</f>
        <v>0.18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E10*0.82</f>
        <v>0.0656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25</v>
      </c>
      <c r="G11" s="4">
        <f>E11*7.8</f>
        <v>1.56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25</v>
      </c>
      <c r="G12" s="4">
        <f>E12*2.2</f>
        <v>0.165</v>
      </c>
    </row>
    <row r="13">
      <c r="A13" t="s">
        <v>50</v>
      </c>
      <c r="B13" t="s">
        <v>51</v>
      </c>
      <c r="C13" t="s">
        <v>49</v>
      </c>
      <c r="D13" s="9">
        <v>0.075</v>
      </c>
      <c r="E13" s="11">
        <f>D13*$B$2</f>
        <v>0.075</v>
      </c>
      <c r="F13" t="s">
        <v>25</v>
      </c>
      <c r="G13" s="4">
        <f>E13*2.8</f>
        <v>0.21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E14*10.5</f>
        <v>2.1</v>
      </c>
    </row>
    <row r="15">
      <c r="A15" t="s">
        <v>55</v>
      </c>
      <c r="B15" t="s">
        <v>56</v>
      </c>
      <c r="C15" t="s">
        <v>57</v>
      </c>
      <c r="D15" s="9">
        <v>0.007</v>
      </c>
      <c r="E15" s="11">
        <f>D15*$B$2</f>
        <v>0.007</v>
      </c>
      <c r="F15" t="s">
        <v>25</v>
      </c>
      <c r="G15" s="4">
        <f>E15*2.2</f>
        <v>0.0154</v>
      </c>
    </row>
    <row r="16">
      <c r="A16" t="s">
        <v>58</v>
      </c>
      <c r="B16" t="s">
        <v>59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E16*1.8</f>
        <v>0.144</v>
      </c>
    </row>
    <row r="17">
      <c r="A17" t="s">
        <v>61</v>
      </c>
      <c r="B17" t="s">
        <v>62</v>
      </c>
      <c r="C17" t="s">
        <v>63</v>
      </c>
      <c r="D17" s="9">
        <v>0.014</v>
      </c>
      <c r="E17" s="11">
        <f>D17*$B$2</f>
        <v>0.014</v>
      </c>
      <c r="F17" t="s">
        <v>25</v>
      </c>
      <c r="G17" s="4">
        <f>E17*0.35</f>
        <v>0.0049</v>
      </c>
    </row>
    <row r="18">
      <c r="A18" t="s">
        <v>64</v>
      </c>
      <c r="B18" t="s">
        <v>65</v>
      </c>
      <c r="C18" t="s">
        <v>66</v>
      </c>
      <c r="D18" s="9">
        <v>0.001053</v>
      </c>
      <c r="E18" s="11">
        <f>D18*$B$2</f>
        <v>0.001053</v>
      </c>
      <c r="F18" t="s">
        <v>25</v>
      </c>
      <c r="G18" s="4">
        <f>E18*5.7979707103</f>
        <v>0.006105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1.9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0.2</v>
      </c>
      <c r="E4" t="s">
        <v>25</v>
      </c>
      <c r="F4" t="s">
        <v>41</v>
      </c>
    </row>
    <row r="5">
      <c r="A5">
        <v>1</v>
      </c>
      <c r="B5" t="s">
        <v>77</v>
      </c>
      <c r="C5" t="s">
        <v>75</v>
      </c>
      <c r="D5" s="11">
        <v>0.4</v>
      </c>
      <c r="E5" t="s">
        <v>35</v>
      </c>
      <c r="F5" t="s">
        <v>34</v>
      </c>
    </row>
    <row r="6">
      <c r="A6">
        <v>1</v>
      </c>
      <c r="B6" t="s">
        <v>78</v>
      </c>
      <c r="C6" t="s">
        <v>75</v>
      </c>
      <c r="D6" s="11">
        <v>0.014</v>
      </c>
      <c r="E6" t="s">
        <v>25</v>
      </c>
      <c r="F6" t="s">
        <v>63</v>
      </c>
    </row>
    <row r="7">
      <c r="A7">
        <v>1</v>
      </c>
      <c r="B7" t="s">
        <v>79</v>
      </c>
      <c r="C7" t="s">
        <v>75</v>
      </c>
      <c r="D7" s="11">
        <v>0.007</v>
      </c>
      <c r="E7" t="s">
        <v>25</v>
      </c>
      <c r="F7" t="s">
        <v>57</v>
      </c>
    </row>
    <row r="8">
      <c r="A8">
        <v>1</v>
      </c>
      <c r="B8" t="s">
        <v>80</v>
      </c>
      <c r="C8" t="s">
        <v>72</v>
      </c>
      <c r="D8" s="11">
        <v>0.2</v>
      </c>
      <c r="E8" t="s">
        <v>25</v>
      </c>
      <c r="F8" t="s">
        <v>81</v>
      </c>
    </row>
    <row r="9">
      <c r="A9">
        <v>2</v>
      </c>
      <c r="B9" t="s">
        <v>82</v>
      </c>
      <c r="C9" t="s">
        <v>72</v>
      </c>
      <c r="D9" s="11">
        <v>0.04</v>
      </c>
      <c r="E9" t="s">
        <v>25</v>
      </c>
      <c r="F9" t="s">
        <v>81</v>
      </c>
    </row>
    <row r="10">
      <c r="A10">
        <v>3</v>
      </c>
      <c r="B10" t="s">
        <v>83</v>
      </c>
      <c r="C10" t="s">
        <v>75</v>
      </c>
      <c r="D10" s="11">
        <v>0.001</v>
      </c>
      <c r="E10" t="s">
        <v>25</v>
      </c>
      <c r="F10" t="s">
        <v>66</v>
      </c>
    </row>
    <row r="11">
      <c r="A11">
        <v>3</v>
      </c>
      <c r="B11" t="s">
        <v>84</v>
      </c>
      <c r="C11" t="s">
        <v>75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85</v>
      </c>
      <c r="C12" t="s">
        <v>75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86</v>
      </c>
      <c r="C13" t="s">
        <v>75</v>
      </c>
      <c r="D13" s="11">
        <v>0.08</v>
      </c>
      <c r="E13" t="s">
        <v>35</v>
      </c>
      <c r="F13" t="s">
        <v>34</v>
      </c>
    </row>
    <row r="14">
      <c r="A14">
        <v>2</v>
      </c>
      <c r="B14" t="s">
        <v>87</v>
      </c>
      <c r="C14" t="s">
        <v>75</v>
      </c>
      <c r="D14" s="11">
        <v>0.08</v>
      </c>
      <c r="E14" t="s">
        <v>25</v>
      </c>
      <c r="F14" t="s">
        <v>41</v>
      </c>
    </row>
    <row r="15">
      <c r="A15">
        <v>1</v>
      </c>
      <c r="B15" t="s">
        <v>88</v>
      </c>
      <c r="C15" t="s">
        <v>75</v>
      </c>
      <c r="D15" s="11">
        <v>0.075</v>
      </c>
      <c r="E15" t="s">
        <v>25</v>
      </c>
      <c r="F15" t="s">
        <v>49</v>
      </c>
    </row>
    <row r="16">
      <c r="A16">
        <v>1</v>
      </c>
      <c r="B16" t="s">
        <v>89</v>
      </c>
      <c r="C16" t="s">
        <v>75</v>
      </c>
      <c r="D16" s="11">
        <v>0.075</v>
      </c>
      <c r="E16" t="s">
        <v>25</v>
      </c>
      <c r="F16" t="s">
        <v>49</v>
      </c>
    </row>
    <row r="17">
      <c r="A17">
        <v>1</v>
      </c>
      <c r="B17" t="s">
        <v>90</v>
      </c>
      <c r="C17" t="s">
        <v>75</v>
      </c>
      <c r="D17" s="11">
        <v>0.2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0.2</v>
      </c>
      <c r="E18" t="s">
        <v>25</v>
      </c>
      <c r="F18" t="s">
        <v>46</v>
      </c>
    </row>
    <row r="19">
      <c r="A19">
        <v>1</v>
      </c>
      <c r="B19" t="s">
        <v>77</v>
      </c>
      <c r="C19" t="s">
        <v>75</v>
      </c>
      <c r="D19" s="11">
        <v>0.25</v>
      </c>
      <c r="E19" t="s">
        <v>35</v>
      </c>
      <c r="F19" t="s">
        <v>34</v>
      </c>
    </row>
    <row r="20">
      <c r="A20">
        <v>1</v>
      </c>
      <c r="B20" t="s">
        <v>92</v>
      </c>
      <c r="C20" t="s">
        <v>75</v>
      </c>
      <c r="D20" s="11">
        <v>0.08</v>
      </c>
      <c r="E20" t="s">
        <v>25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3">
        <v>100</v>
      </c>
      <c r="E2" t="s" s="13">
        <v>101</v>
      </c>
      <c r="F2" t="s">
        <v>102</v>
      </c>
    </row>
    <row r="3">
      <c r="A3" t="s">
        <v>2</v>
      </c>
      <c r="B3">
        <v>2</v>
      </c>
      <c r="C3" t="s">
        <v>103</v>
      </c>
      <c r="D3" t="inlineStr" s="13">
        <is>
          <t>Frasez farine seigle (300g), farine T150 (200g), eau (400g), sel (14g), ajoutez levure (7g) et levain liquide (200g) quand T°‹50°C. Pétrissez jusqu'à mélange homogène.</t>
        </is>
      </c>
      <c r="E3" t="s" s="13">
        <v>104</v>
      </c>
      <c r="F3" t="s">
        <v>105</v>
      </c>
    </row>
    <row r="4">
      <c r="A4" t="s">
        <v>2</v>
      </c>
      <c r="B4">
        <v>3</v>
      </c>
      <c r="C4" t="s">
        <v>106</v>
      </c>
      <c r="D4" t="s" s="13">
        <v>107</v>
      </c>
      <c r="E4" t="s" s="13"/>
      <c r="F4" t="s">
        <v>108</v>
      </c>
    </row>
    <row r="5">
      <c r="A5" t="s">
        <v>2</v>
      </c>
      <c r="B5">
        <v>4</v>
      </c>
      <c r="C5" t="s">
        <v>109</v>
      </c>
      <c r="D5" t="s" s="13">
        <v>110</v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>
        <v>114</v>
      </c>
      <c r="F6" t="s">
        <v>115</v>
      </c>
    </row>
    <row r="7">
      <c r="A7" t="s">
        <v>116</v>
      </c>
      <c r="B7">
        <v>1</v>
      </c>
      <c r="C7" t="s">
        <v>117</v>
      </c>
      <c r="D7" t="s" s="13">
        <v>118</v>
      </c>
      <c r="E7" t="s" s="13">
        <v>119</v>
      </c>
      <c r="F7" t="s">
        <v>120</v>
      </c>
    </row>
    <row r="8">
      <c r="A8" t="s">
        <v>116</v>
      </c>
      <c r="B8">
        <v>2</v>
      </c>
      <c r="C8" t="s">
        <v>117</v>
      </c>
      <c r="D8" t="s" s="13">
        <v>121</v>
      </c>
      <c r="E8" t="s" s="13"/>
      <c r="F8"/>
    </row>
    <row r="9">
      <c r="A9" t="s">
        <v>116</v>
      </c>
      <c r="B9">
        <v>3</v>
      </c>
      <c r="C9" t="s">
        <v>122</v>
      </c>
      <c r="D9" t="s" s="13">
        <v>123</v>
      </c>
      <c r="E9" t="s" s="13"/>
      <c r="F9"/>
    </row>
    <row r="10">
      <c r="A10" t="s">
        <v>116</v>
      </c>
      <c r="B10">
        <v>4</v>
      </c>
      <c r="C10" t="s">
        <v>117</v>
      </c>
      <c r="D10" t="s" s="13">
        <v>124</v>
      </c>
      <c r="E10" t="s" s="13">
        <v>125</v>
      </c>
      <c r="F10" t="s">
        <v>126</v>
      </c>
    </row>
    <row r="11">
      <c r="A11" t="s">
        <v>127</v>
      </c>
      <c r="B11">
        <v>1</v>
      </c>
      <c r="C11" t="s">
        <v>117</v>
      </c>
      <c r="D11" t="s" s="13">
        <v>128</v>
      </c>
      <c r="E11" t="s" s="13">
        <v>119</v>
      </c>
      <c r="F11" t="s">
        <v>120</v>
      </c>
    </row>
    <row r="12">
      <c r="A12" t="s">
        <v>127</v>
      </c>
      <c r="B12">
        <v>2</v>
      </c>
      <c r="C12" t="s">
        <v>122</v>
      </c>
      <c r="D12" t="s" s="13">
        <v>129</v>
      </c>
      <c r="E12" t="s" s="13"/>
      <c r="F12"/>
    </row>
    <row r="13">
      <c r="A13" t="s">
        <v>127</v>
      </c>
      <c r="B13">
        <v>3</v>
      </c>
      <c r="C13" t="s">
        <v>130</v>
      </c>
      <c r="D13" t="s" s="13">
        <v>131</v>
      </c>
      <c r="E13" t="s" s="13">
        <v>132</v>
      </c>
      <c r="F13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4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135</v>
      </c>
      <c r="B4"/>
      <c r="C4"/>
      <c r="D4"/>
    </row>
    <row r="5">
      <c r="A5" t="s" s="16">
        <v>136</v>
      </c>
      <c r="B5" t="str" s="13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11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11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11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11">
        <f>Besoins!E11</f>
        <v>0.2</v>
      </c>
      <c r="D9" t="str">
        <f>Besoins!F11</f>
        <v>kg</v>
      </c>
    </row>
    <row r="10">
      <c r="A10"/>
      <c r="B10" t="s">
        <v>137</v>
      </c>
      <c r="C10" s="11">
        <f>'Besoins'!$B$2*0.25</f>
        <v>0.25</v>
      </c>
      <c r="D10" t="s">
        <v>35</v>
      </c>
    </row>
    <row r="11">
      <c r="A11"/>
      <c r="B11" t="str" s="17">
        <f>"ℹ "&amp;Procedure!E2</f>
        <v>ℹ</v>
      </c>
      <c r="C11"/>
      <c r="D11"/>
    </row>
    <row r="12">
      <c r="A12" t="s" s="16">
        <v>138</v>
      </c>
      <c r="B12" t="str" s="13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139</v>
      </c>
      <c r="C13" s="11">
        <f>'Besoins'!$B$2*0.3</f>
        <v>0.3</v>
      </c>
      <c r="D13" t="s">
        <v>25</v>
      </c>
    </row>
    <row r="14">
      <c r="A14"/>
      <c r="B14" t="str">
        <f>Besoins!B9</f>
        <v>Farine de blé T150 intégrale</v>
      </c>
      <c r="C14" s="11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11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11">
        <f>Besoins!E15</f>
        <v>0.007</v>
      </c>
      <c r="D16" t="str">
        <f>Besoins!F15</f>
        <v>kg</v>
      </c>
    </row>
    <row r="17">
      <c r="A17"/>
      <c r="B17" t="s">
        <v>140</v>
      </c>
      <c r="C17" s="11">
        <f>'Besoins'!$B$2*0.2</f>
        <v>0.2</v>
      </c>
      <c r="D17" t="s">
        <v>25</v>
      </c>
    </row>
    <row r="18">
      <c r="A18"/>
      <c r="B18" t="str" s="17">
        <f>"ℹ "&amp;Procedure!E3</f>
        <v>ℹ</v>
      </c>
      <c r="C18"/>
      <c r="D18"/>
    </row>
    <row r="19">
      <c r="A19" t="s" s="16">
        <v>141</v>
      </c>
      <c r="B19" t="str" s="13">
        <f>"[POINTER] "&amp;Procedure!D4</f>
        <v>[POINTER] Pointez jusqu'au craquèlement.</v>
      </c>
      <c r="C19"/>
      <c r="D19"/>
    </row>
    <row r="20">
      <c r="A20" t="s" s="16">
        <v>142</v>
      </c>
      <c r="B20" t="str" s="13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11">
        <f>Besoins!E16</f>
        <v>0.08</v>
      </c>
      <c r="D21" t="str">
        <f>Besoins!F16</f>
        <v>kg</v>
      </c>
    </row>
    <row r="22">
      <c r="A22" t="s" s="16">
        <v>143</v>
      </c>
      <c r="B22" t="str" s="13">
        <f>"[ENFOURNER] "&amp;Procedure!D6</f>
        <v>[ENFOURNER] Buée, enfournez, démoulez, séchez porte ouverte.</v>
      </c>
      <c r="C22"/>
      <c r="D22"/>
    </row>
    <row r="23">
      <c r="A23"/>
      <c r="B23" t="str" s="17">
        <f>"ℹ "&amp;Procedure!E6</f>
        <v>ℹ</v>
      </c>
      <c r="C23"/>
      <c r="D23"/>
    </row>
    <row r="24">
      <c r="A24"/>
      <c r="B24"/>
      <c r="C24"/>
      <c r="D24"/>
    </row>
    <row r="25">
      <c r="A25" t="s" s="15">
        <v>144</v>
      </c>
      <c r="B25"/>
      <c r="C25"/>
      <c r="D25"/>
    </row>
    <row r="26">
      <c r="A26" t="s" s="16">
        <v>136</v>
      </c>
      <c r="B26" t="str" s="13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137</v>
      </c>
      <c r="C27" s="11">
        <f>'Besoins'!$B$2*0.08</f>
        <v>0.08</v>
      </c>
      <c r="D27" t="s">
        <v>35</v>
      </c>
    </row>
    <row r="28">
      <c r="A28"/>
      <c r="B28" t="str" s="17">
        <f>"ℹ "&amp;Procedure!E7</f>
        <v>ℹ</v>
      </c>
      <c r="C28"/>
      <c r="D28"/>
    </row>
    <row r="29">
      <c r="A29" t="s" s="16">
        <v>138</v>
      </c>
      <c r="B29" t="str" s="13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145</v>
      </c>
      <c r="C30" s="11">
        <f>'Besoins'!$B$2*0.04</f>
        <v>0.04</v>
      </c>
      <c r="D30" t="s">
        <v>25</v>
      </c>
    </row>
    <row r="31">
      <c r="A31" t="s" s="16">
        <v>141</v>
      </c>
      <c r="B31" t="str" s="13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11">
        <f>Besoins!E10</f>
        <v>0.08</v>
      </c>
      <c r="D32" t="str">
        <f>Besoins!F10</f>
        <v>kg</v>
      </c>
    </row>
    <row r="33">
      <c r="A33" t="s" s="16">
        <v>142</v>
      </c>
      <c r="B33" t="str" s="13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5">
        <v>146</v>
      </c>
      <c r="B36"/>
      <c r="C36"/>
      <c r="D36"/>
    </row>
    <row r="37">
      <c r="A37" t="s" s="16">
        <v>136</v>
      </c>
      <c r="B37" t="str" s="13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0.001053</v>
      </c>
      <c r="D38" t="str">
        <f>Besoins!F18</f>
        <v>kg</v>
      </c>
    </row>
    <row r="39">
      <c r="A39"/>
      <c r="B39" t="s">
        <v>137</v>
      </c>
      <c r="C39" s="11">
        <f>'Besoins'!$B$2*0.0210526316</f>
        <v>0.021053</v>
      </c>
      <c r="D39" t="s">
        <v>35</v>
      </c>
    </row>
    <row r="40">
      <c r="A40"/>
      <c r="B40" t="str" s="17">
        <f>"ℹ "&amp;Procedure!E11</f>
        <v>ℹ</v>
      </c>
      <c r="C40"/>
      <c r="D40"/>
    </row>
    <row r="41">
      <c r="A41" t="s" s="16">
        <v>138</v>
      </c>
      <c r="B41" t="str" s="13">
        <f>"[INCORPORER] "&amp;Procedure!D12</f>
        <v>[INCORPORER] Incorporer la farine de seigle (85g) au fouet.</v>
      </c>
      <c r="C41"/>
      <c r="D41"/>
    </row>
    <row r="42">
      <c r="A42"/>
      <c r="B42" t="s">
        <v>139</v>
      </c>
      <c r="C42" s="11">
        <f>'Besoins'!$B$2*0.0178947368</f>
        <v>0.017895</v>
      </c>
      <c r="D42" t="s">
        <v>25</v>
      </c>
    </row>
    <row r="43">
      <c r="A43" t="s" s="16">
        <v>141</v>
      </c>
      <c r="B43" t="str" s="13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"&amp;Procedure!E13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