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<sst xmlns="http://schemas.openxmlformats.org/spreadsheetml/2006/main" count="128" uniqueCount="128">
  <si>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</si>
  <si>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</si>
  <si>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Ciabatta (Ferrandi)</t>
  </si>
  <si>
    <t>Code</t>
  </si>
  <si>
    <t>FER-CIABATTA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</si>
  <si>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</si>
  <si>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</si>
  <si>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</si>
  <si>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</si>
  <si>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</si>
  <si>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</si>
  <si>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</si>
  <si>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</si>
  <si>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</si>
  <si>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</si>
  <si>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</si>
  <si>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</si>
  <si>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</si>
  <si>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</si>
  <si>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</si>
  <si>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</si>
  <si>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</si>
  <si>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</si>
  <si>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</si>
  <si>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</si>
  <si>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</si>
  <si>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</si>
  <si>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</si>
  <si>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</si>
  <si>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</si>
  <si>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</si>
  <si>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</si>
  <si>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</si>
  <si>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</si>
  <si>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</si>
  <si>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</si>
  <si>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</si>
  <si>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</si>
  <si>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</si>
  <si>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</si>
  <si>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</si>
  <si>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</si>
  <si>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</si>
  <si>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</si>
  <si>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</si>
  <si>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</si>
  <si>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</si>
  <si>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</si>
  <si>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</si>
  <si>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</si>
  <si>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</si>
  <si>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</si>
  <si>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</si>
  <si>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</si>
  <si>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</si>
  <si>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</si>
  <si>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</si>
  <si>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</si>
  <si>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</si>
  <si>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</si>
  <si>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</si>
  <si>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</si>
  <si>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</si>
  <si>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</si>
  <si>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</si>
  <si>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</si>
  <si>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</si>
  <si>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</si>
  <si>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</si>
  <si>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</si>
  <si>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</si>
  <si>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</si>
  <si>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</si>
  <si>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</si>
  <si>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</si>
  <si>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</si>
  <si>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</si>
  <si>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</si>
  <si>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</si>
  <si>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</si>
  <si>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</si>
  <si>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</si>
  <si>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 et eau (355g) 5 min, autolysez.</t>
  </si>
  <si>
    <t>45 min (prepa)</t>
  </si>
  <si>
    <t>INCORPORER</t>
  </si>
  <si>
    <t>Ajoutez levain (100g), levure (5g), sel (9g), pétrissez 5 min lent + 3 min rapide, incorporez l'huile (35g) progressivement.</t>
  </si>
  <si>
    <t>≤25°C</t>
  </si>
  <si>
    <t>8 min (prepa)</t>
  </si>
  <si>
    <t>POINTER</t>
  </si>
  <si>
    <t>Pointez avec 2 rabats successifs puis 1h de plus.</t>
  </si>
  <si>
    <t>90 min (repos)</t>
  </si>
  <si>
    <t>DIVISER</t>
  </si>
  <si>
    <t>Semoule fine, divisez en 5 pâtons "fripés", apprêt court.</t>
  </si>
  <si>
    <t>20 min (repos)</t>
  </si>
  <si>
    <t>ENFOURNER</t>
  </si>
  <si>
    <t>Retournez sur plaque chaude, buée, enfournez.</t>
  </si>
  <si>
    <t>250°C</t>
  </si>
  <si>
    <t>12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</si>
  <si>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</si>
  <si>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</si>
  <si>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</si>
  <si>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</si>
  <si>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</si>
  <si>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</si>
  <si>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</si>
  <si>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</si>
  <si>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</si>
  <si>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</si>
  <si>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</si>
  <si>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</si>
  <si>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</si>
  <si>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</si>
  <si>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</si>
  <si>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</si>
  <si>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</si>
  <si>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Ciabatta (Ferrandi)</t>
  </si>
  <si>
    <t>Ciabatta (Ferrandi)  FER-CIABATTA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</si>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</sst>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0.73498323684211</v>
      </c>
    </row>
    <row r="12">
      <c r="A12" t="s" s="3">
        <v>17</v>
      </c>
      <c r="B12" s="4">
        <v>0.73498323684211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0.73498323684211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0.405526</v>
      </c>
      <c r="E7" s="11">
        <f>D7*$B$2</f>
        <v>0.405526</v>
      </c>
      <c r="F7" t="s">
        <v>35</v>
      </c>
      <c r="G7" s="4">
        <f>E7*0.0043000033</f>
        <v>0.001744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E9*0.82</f>
        <v>0.4428</v>
      </c>
    </row>
    <row r="10">
      <c r="A10" t="s">
        <v>42</v>
      </c>
      <c r="B10" t="s">
        <v>43</v>
      </c>
      <c r="C10" t="s">
        <v>44</v>
      </c>
      <c r="D10" s="9">
        <v>0.035</v>
      </c>
      <c r="E10" s="11">
        <f>D10*$B$2</f>
        <v>0.035</v>
      </c>
      <c r="F10" t="s">
        <v>35</v>
      </c>
      <c r="G10" s="4">
        <f>E10*7.5</f>
        <v>0.2625</v>
      </c>
    </row>
    <row r="11">
      <c r="A11" t="s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 t="s">
        <v>51</v>
      </c>
      <c r="B13" t="s">
        <v>52</v>
      </c>
      <c r="C13" t="s">
        <v>53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63</v>
      </c>
      <c r="C4" t="s">
        <v>62</v>
      </c>
      <c r="D4" s="11">
        <v>0.355</v>
      </c>
      <c r="E4" t="s">
        <v>35</v>
      </c>
      <c r="F4" t="s">
        <v>34</v>
      </c>
    </row>
    <row r="5">
      <c r="A5">
        <v>1</v>
      </c>
      <c r="B5" t="s">
        <v>64</v>
      </c>
      <c r="C5" t="s">
        <v>59</v>
      </c>
      <c r="D5" s="11">
        <v>0.1</v>
      </c>
      <c r="E5" t="s">
        <v>25</v>
      </c>
      <c r="F5" t="s">
        <v>65</v>
      </c>
    </row>
    <row r="6">
      <c r="A6">
        <v>2</v>
      </c>
      <c r="B6" t="s">
        <v>66</v>
      </c>
      <c r="C6" t="s">
        <v>59</v>
      </c>
      <c r="D6" s="11">
        <v>0.02</v>
      </c>
      <c r="E6" t="s">
        <v>25</v>
      </c>
      <c r="F6" t="s">
        <v>65</v>
      </c>
    </row>
    <row r="7">
      <c r="A7">
        <v>3</v>
      </c>
      <c r="B7" t="s">
        <v>67</v>
      </c>
      <c r="C7" t="s">
        <v>62</v>
      </c>
      <c r="D7" s="11">
        <v>0.001</v>
      </c>
      <c r="E7" t="s">
        <v>25</v>
      </c>
      <c r="F7" t="s">
        <v>53</v>
      </c>
    </row>
    <row r="8">
      <c r="A8">
        <v>3</v>
      </c>
      <c r="B8" t="s">
        <v>68</v>
      </c>
      <c r="C8" t="s">
        <v>62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69</v>
      </c>
      <c r="C9" t="s">
        <v>62</v>
      </c>
      <c r="D9" s="11">
        <v>0.009</v>
      </c>
      <c r="E9" t="s">
        <v>25</v>
      </c>
      <c r="F9" t="s">
        <v>38</v>
      </c>
    </row>
    <row r="10">
      <c r="A10">
        <v>2</v>
      </c>
      <c r="B10" t="s">
        <v>70</v>
      </c>
      <c r="C10" t="s">
        <v>62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71</v>
      </c>
      <c r="C11" t="s">
        <v>62</v>
      </c>
      <c r="D11" s="11">
        <v>0.04</v>
      </c>
      <c r="E11" t="s">
        <v>25</v>
      </c>
      <c r="F11" t="s">
        <v>41</v>
      </c>
    </row>
    <row r="12">
      <c r="A12">
        <v>1</v>
      </c>
      <c r="B12" t="s">
        <v>72</v>
      </c>
      <c r="C12" t="s">
        <v>62</v>
      </c>
      <c r="D12" s="11">
        <v>0.009</v>
      </c>
      <c r="E12" t="s">
        <v>25</v>
      </c>
      <c r="F12" t="s">
        <v>50</v>
      </c>
    </row>
    <row r="13">
      <c r="A13">
        <v>1</v>
      </c>
      <c r="B13" t="s">
        <v>73</v>
      </c>
      <c r="C13" t="s">
        <v>62</v>
      </c>
      <c r="D13" s="11">
        <v>0.005</v>
      </c>
      <c r="E13" t="s">
        <v>25</v>
      </c>
      <c r="F13" t="s">
        <v>47</v>
      </c>
    </row>
    <row r="14">
      <c r="A14">
        <v>1</v>
      </c>
      <c r="B14" t="s">
        <v>74</v>
      </c>
      <c r="C14" t="s">
        <v>62</v>
      </c>
      <c r="D14" s="11">
        <v>0.035</v>
      </c>
      <c r="E14" t="s">
        <v>35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3">
        <v>82</v>
      </c>
      <c r="E2" t="s" s="13"/>
      <c r="F2" t="s">
        <v>83</v>
      </c>
    </row>
    <row r="3">
      <c r="A3" t="s">
        <v>2</v>
      </c>
      <c r="B3">
        <v>2</v>
      </c>
      <c r="C3" t="s">
        <v>84</v>
      </c>
      <c r="D3" t="s" s="13">
        <v>85</v>
      </c>
      <c r="E3" t="s" s="13">
        <v>86</v>
      </c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>
        <v>96</v>
      </c>
      <c r="F6" t="s">
        <v>97</v>
      </c>
    </row>
    <row r="7">
      <c r="A7" t="s">
        <v>98</v>
      </c>
      <c r="B7">
        <v>1</v>
      </c>
      <c r="C7" t="s">
        <v>99</v>
      </c>
      <c r="D7" t="s" s="13">
        <v>100</v>
      </c>
      <c r="E7" t="s" s="13">
        <v>101</v>
      </c>
      <c r="F7" t="s">
        <v>102</v>
      </c>
    </row>
    <row r="8">
      <c r="A8" t="s">
        <v>98</v>
      </c>
      <c r="B8">
        <v>2</v>
      </c>
      <c r="C8" t="s">
        <v>99</v>
      </c>
      <c r="D8" t="s" s="13">
        <v>103</v>
      </c>
      <c r="E8" t="s" s="13"/>
      <c r="F8"/>
    </row>
    <row r="9">
      <c r="A9" t="s">
        <v>98</v>
      </c>
      <c r="B9">
        <v>3</v>
      </c>
      <c r="C9" t="s">
        <v>84</v>
      </c>
      <c r="D9" t="s" s="13">
        <v>104</v>
      </c>
      <c r="E9" t="s" s="13"/>
      <c r="F9"/>
    </row>
    <row r="10">
      <c r="A10" t="s">
        <v>98</v>
      </c>
      <c r="B10">
        <v>4</v>
      </c>
      <c r="C10" t="s">
        <v>99</v>
      </c>
      <c r="D10" t="s" s="13">
        <v>105</v>
      </c>
      <c r="E10" t="s" s="13">
        <v>106</v>
      </c>
      <c r="F10" t="s">
        <v>107</v>
      </c>
    </row>
    <row r="11">
      <c r="A11" t="s">
        <v>108</v>
      </c>
      <c r="B11">
        <v>1</v>
      </c>
      <c r="C11" t="s">
        <v>99</v>
      </c>
      <c r="D11" t="s" s="13">
        <v>109</v>
      </c>
      <c r="E11" t="s" s="13">
        <v>101</v>
      </c>
      <c r="F11" t="s">
        <v>102</v>
      </c>
    </row>
    <row r="12">
      <c r="A12" t="s">
        <v>108</v>
      </c>
      <c r="B12">
        <v>2</v>
      </c>
      <c r="C12" t="s">
        <v>84</v>
      </c>
      <c r="D12" t="s" s="13">
        <v>110</v>
      </c>
      <c r="E12" t="s" s="13"/>
      <c r="F12"/>
    </row>
    <row r="13">
      <c r="A13" t="s">
        <v>108</v>
      </c>
      <c r="B13">
        <v>3</v>
      </c>
      <c r="C13" t="s">
        <v>111</v>
      </c>
      <c r="D13" t="s" s="13">
        <v>112</v>
      </c>
      <c r="E13" t="s" s="13">
        <v>113</v>
      </c>
      <c r="F13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4">
        <f>"FER-CIABATTA · BOU.PAINS_SPECIAUX · référence : "&amp;Besoins!B3&amp;" "&amp;Besoins!C3&amp;" · multiplicateur réglable sur la feuille ""Besoins"""</f>
        <v>FER-CIABATTA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116</v>
      </c>
      <c r="B4"/>
      <c r="C4"/>
      <c r="D4"/>
    </row>
    <row r="5">
      <c r="A5" t="s" s="16">
        <v>117</v>
      </c>
      <c r="B5" t="str" s="13">
        <f>"[FRASER] "&amp;Procedure!D2</f>
        <v>[FRASER] Frasez farine (500g) et eau (355g) 5 min, autolysez.</v>
      </c>
      <c r="C5"/>
      <c r="D5"/>
    </row>
    <row r="6">
      <c r="A6"/>
      <c r="B6" t="s">
        <v>118</v>
      </c>
      <c r="C6" s="11">
        <f>'Besoins'!$B$2*0.5</f>
        <v>0.5</v>
      </c>
      <c r="D6" t="s">
        <v>25</v>
      </c>
    </row>
    <row r="7">
      <c r="A7"/>
      <c r="B7" t="s">
        <v>119</v>
      </c>
      <c r="C7" s="11">
        <f>'Besoins'!$B$2*0.355</f>
        <v>0.355</v>
      </c>
      <c r="D7" t="s">
        <v>35</v>
      </c>
    </row>
    <row r="8">
      <c r="A8" t="s" s="16">
        <v>120</v>
      </c>
      <c r="B8" t="str" s="13">
        <f>"[INCORPORER] "&amp;Procedure!D3</f>
        <v>[INCORPORER] Ajoutez levain (100g), levure (5g), sel (9g), pétrissez 5 min lent + 3 min rapide, incorporez l'huile (35g) progressivement.</v>
      </c>
      <c r="C8"/>
      <c r="D8"/>
    </row>
    <row r="9">
      <c r="A9"/>
      <c r="B9" t="s">
        <v>121</v>
      </c>
      <c r="C9" s="11">
        <f>'Besoins'!$B$2*0.1</f>
        <v>0.1</v>
      </c>
      <c r="D9" t="s">
        <v>25</v>
      </c>
    </row>
    <row r="10">
      <c r="A10"/>
      <c r="B10" t="str">
        <f>Besoins!B11</f>
        <v>Levure fraîche de boulanger</v>
      </c>
      <c r="C10" s="11">
        <f>Besoins!E11</f>
        <v>0.005</v>
      </c>
      <c r="D10" t="str">
        <f>Besoins!F11</f>
        <v>kg</v>
      </c>
    </row>
    <row r="11">
      <c r="A11"/>
      <c r="B11" t="str">
        <f>Besoins!B12</f>
        <v>Sel fin de cuisine</v>
      </c>
      <c r="C11" s="11">
        <f>Besoins!E12</f>
        <v>0.009</v>
      </c>
      <c r="D11" t="str">
        <f>Besoins!F12</f>
        <v>kg</v>
      </c>
    </row>
    <row r="12">
      <c r="A12"/>
      <c r="B12" t="str">
        <f>Besoins!B10</f>
        <v>Huile d'olive vierge extra</v>
      </c>
      <c r="C12" s="11">
        <f>Besoins!E10</f>
        <v>0.035</v>
      </c>
      <c r="D12" t="str">
        <f>Besoins!F10</f>
        <v>lt</v>
      </c>
    </row>
    <row r="13">
      <c r="A13"/>
      <c r="B13" t="str" s="17">
        <f>"ℹ "&amp;Procedure!E3</f>
        <v>ℹ</v>
      </c>
      <c r="C13"/>
      <c r="D13"/>
    </row>
    <row r="14">
      <c r="A14" t="s" s="16">
        <v>122</v>
      </c>
      <c r="B14" t="str" s="13">
        <f>"[POINTER] "&amp;Procedure!D4</f>
        <v>[POINTER] Pointez avec 2 rabats successifs puis 1h de plus.</v>
      </c>
      <c r="C14"/>
      <c r="D14"/>
    </row>
    <row r="15">
      <c r="A15" t="s" s="16">
        <v>123</v>
      </c>
      <c r="B15" t="str" s="13">
        <f>"[DIVISER] "&amp;Procedure!D5</f>
        <v>[DIVISER] Semoule fine, divisez en 5 pâtons </v>
      </c>
      <c r="C15"/>
      <c r="D15"/>
    </row>
    <row r="16">
      <c r="A16" t="s" s="16">
        <v>124</v>
      </c>
      <c r="B16" t="str" s="13">
        <f>"[ENFOURNER] "&amp;Procedure!D6</f>
        <v>[ENFOURNER] Retournez sur plaque chaude, buée, enfournez.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/>
      <c r="B18"/>
      <c r="C18"/>
      <c r="D18"/>
    </row>
    <row r="19">
      <c r="A19" t="s" s="15">
        <v>125</v>
      </c>
      <c r="B19"/>
      <c r="C19"/>
      <c r="D19"/>
    </row>
    <row r="20">
      <c r="A20" t="s" s="16">
        <v>117</v>
      </c>
      <c r="B20" t="str" s="13">
        <f>"[VERSER] "&amp;Procedure!D7</f>
        <v>[VERSER] Verser l'eau (120g) à 45°C dans le bocal du levain, délayer légèrement à la maryse.</v>
      </c>
      <c r="C20"/>
      <c r="D20"/>
    </row>
    <row r="21">
      <c r="A21"/>
      <c r="B21" t="s">
        <v>119</v>
      </c>
      <c r="C21" s="11">
        <f>'Besoins'!$B$2*0.04</f>
        <v>0.04</v>
      </c>
      <c r="D21" t="s">
        <v>35</v>
      </c>
    </row>
    <row r="22">
      <c r="A22"/>
      <c r="B22" t="str" s="17">
        <f>"ℹ "&amp;Procedure!E7</f>
        <v>ℹ</v>
      </c>
      <c r="C22"/>
      <c r="D22"/>
    </row>
    <row r="23">
      <c r="A23" t="s" s="16">
        <v>120</v>
      </c>
      <c r="B23" t="str" s="13">
        <f>"[VERSER] "&amp;Procedure!D8</f>
        <v>[VERSER] Verser le levain tout point (60g) dans un saladier, fouetter jusqu'à petites bulles.</v>
      </c>
      <c r="C23"/>
      <c r="D23"/>
    </row>
    <row r="24">
      <c r="A24"/>
      <c r="B24" t="s">
        <v>126</v>
      </c>
      <c r="C24" s="11">
        <f>'Besoins'!$B$2*0.02</f>
        <v>0.02</v>
      </c>
      <c r="D24" t="s">
        <v>25</v>
      </c>
    </row>
    <row r="25">
      <c r="A25" t="s" s="16">
        <v>122</v>
      </c>
      <c r="B25" t="str" s="13">
        <f>"[INCORPORER] "&amp;Procedure!D9</f>
        <v>[INCORPORER] Ajouter la farine de tradition T65 (120g), mélanger au fouet.</v>
      </c>
      <c r="C25"/>
      <c r="D25"/>
    </row>
    <row r="26">
      <c r="A26"/>
      <c r="B26" t="s">
        <v>118</v>
      </c>
      <c r="C26" s="11">
        <f>'Besoins'!$B$2*0.04</f>
        <v>0.04</v>
      </c>
      <c r="D26" t="s">
        <v>25</v>
      </c>
    </row>
    <row r="27">
      <c r="A27" t="s" s="16">
        <v>123</v>
      </c>
      <c r="B27" t="str" s="13">
        <f>"[VERSER] "&amp;Procedure!D10</f>
        <v>[VERSER] Verser dans un bocal propre, réserver au chaud jusqu'à tripler de volume, grosses bulles, début de crevasses.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5">
        <v>127</v>
      </c>
      <c r="B30"/>
      <c r="C30"/>
      <c r="D30"/>
    </row>
    <row r="31">
      <c r="A31" t="s" s="16">
        <v>117</v>
      </c>
      <c r="B31" t="str" s="13">
        <f>"[VERSER] "&amp;Procedure!D11</f>
        <v>[VERSER] Dans un saladier, verser le miel (5g) et l'eau (100g) à 45°C, mélanger pour dissoudre.</v>
      </c>
      <c r="C31"/>
      <c r="D31"/>
    </row>
    <row r="32">
      <c r="A32"/>
      <c r="B32" t="str">
        <f>Besoins!B13</f>
        <v>Miel toutes fleurs vrac</v>
      </c>
      <c r="C32" s="11">
        <f>Besoins!E13</f>
        <v>0.000526</v>
      </c>
      <c r="D32" t="str">
        <f>Besoins!F13</f>
        <v>kg</v>
      </c>
    </row>
    <row r="33">
      <c r="A33"/>
      <c r="B33" t="s">
        <v>119</v>
      </c>
      <c r="C33" s="11">
        <f>'Besoins'!$B$2*0.0105263158</f>
        <v>0.010526</v>
      </c>
      <c r="D33" t="s">
        <v>35</v>
      </c>
    </row>
    <row r="34">
      <c r="A34"/>
      <c r="B34" t="str" s="17">
        <f>"ℹ "&amp;Procedure!E11</f>
        <v>ℹ</v>
      </c>
      <c r="C34"/>
      <c r="D34"/>
    </row>
    <row r="35">
      <c r="A35" t="s" s="16">
        <v>120</v>
      </c>
      <c r="B35" t="str" s="13">
        <f>"[INCORPORER] "&amp;Procedure!D12</f>
        <v>[INCORPORER] Incorporer la farine de seigle (85g) au fouet.</v>
      </c>
      <c r="C35"/>
      <c r="D35"/>
    </row>
    <row r="36">
      <c r="A36"/>
      <c r="B36" t="str">
        <f>Besoins!B8</f>
        <v>Farine de seigle T130</v>
      </c>
      <c r="C36" s="11">
        <f>Besoins!E8</f>
        <v>0.008947</v>
      </c>
      <c r="D36" t="str">
        <f>Besoins!F8</f>
        <v>kg</v>
      </c>
    </row>
    <row r="37">
      <c r="A37" t="s" s="16">
        <v>122</v>
      </c>
      <c r="B37" t="str" s="13">
        <f>"[METTRE] "&amp;Procedure!D13</f>
        <v>[METTRE] Mettre dans un bocal propre, réserver au chaud jusqu'à odeur marquée et grosses bulles, texture façon mousse au chocolat.</v>
      </c>
      <c r="C37"/>
      <c r="D37"/>
    </row>
    <row r="38">
      <c r="A38"/>
      <c r="B38" t="str" s="17">
        <f>"ℹ "&amp;Procedure!E13</f>
        <v>ℹ</v>
      </c>
      <c r="C38"/>
      <c r="D38"/>
    </row>
    <row r="39">
      <c r="A39"/>
      <c r="B39"/>
      <c r="C39"/>
      <c r="D39"/>
    </row>
    <row r="40">
      <c r="A40" t="s" s="18">
        <v>22</v>
      </c>
      <c r="B40"/>
      <c r="C40"/>
      <c r="D40"/>
    </row>
  </sheetData>
  <sheetProtection sheet="1"/>
  <mergeCells count="24">
    <mergeCell ref="A1:D1"/>
    <mergeCell ref="A2:D2"/>
    <mergeCell ref="A4:D4"/>
    <mergeCell ref="B5:D5"/>
    <mergeCell ref="B8:D8"/>
    <mergeCell ref="B13:D13"/>
    <mergeCell ref="B14:D14"/>
    <mergeCell ref="B15:D15"/>
    <mergeCell ref="B16:D16"/>
    <mergeCell ref="B17:D17"/>
    <mergeCell ref="A19:D19"/>
    <mergeCell ref="B20:D20"/>
    <mergeCell ref="B22:D22"/>
    <mergeCell ref="B23:D23"/>
    <mergeCell ref="B25:D25"/>
    <mergeCell ref="B27:D27"/>
    <mergeCell ref="B28:D28"/>
    <mergeCell ref="A30:D30"/>
    <mergeCell ref="B31:D31"/>
    <mergeCell ref="B34:D34"/>
    <mergeCell ref="B35:D35"/>
    <mergeCell ref="B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2026-08-01T02:00:34Z</dcterms:created>
  <dc:title>Ciabatta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2026-08-01T02:00:34Z</dcterms:modified>
  <cp:revision>1</cp:revision>
</cp:coreProperties>
</file>