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<sst xmlns="http://schemas.openxmlformats.org/spreadsheetml/2006/main" count="83" uniqueCount="83">
  <si>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</si>
  <si>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</si>
  <si>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</si>
  <si>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</si>
  <si>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</si>
  <si>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</si>
  <si>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</si>
  <si>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</si>
  <si>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</si>
  <si>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</si>
  <si>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</si>
  <si>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</si>
  <si>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</si>
  <si>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</si>
  <si>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</si>
  <si>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</si>
  <si>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BIERE-BLONDE</t>
  </si>
  <si>
    <t>Bière blonde de cuisson (33cl)</t>
  </si>
  <si>
    <t>Vins et bières de cuisson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</si>
  <si>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</si>
  <si>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</si>
  <si>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</si>
  <si>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</si>
  <si>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</si>
  <si>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</si>
  <si>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</si>
  <si>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</si>
  <si>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</si>
  <si>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</si>
  <si>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</si>
  <si>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</si>
  <si>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</si>
  <si>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</si>
  <si>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</si>
  <si>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</si>
  <si>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</si>
  <si>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</si>
  <si>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</si>
  <si>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</si>
  <si>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</si>
  <si>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</si>
  <si>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</si>
  <si>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</si>
  <si>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à la bière (Ferrandi)</t>
  </si>
  <si>
    <t>PRÉPARER</t>
  </si>
  <si>
    <t>Préparez la poolish à la bière (325g bière, farines) la veille, réservez au réfrigérateur.</t>
  </si>
  <si>
    <t>FRASER</t>
  </si>
  <si>
    <t>Frasez avec la poolish sauf le bassinage, 8 min puis 2 min moyen.</t>
  </si>
  <si>
    <t>10 min (prepa)</t>
  </si>
  <si>
    <t>Bassinage eau (135g) progressif.</t>
  </si>
  <si>
    <t>≤24°C</t>
  </si>
  <si>
    <t>POINTER</t>
  </si>
  <si>
    <t>Pointez avec rabat après 45 min. Boulez, détendez.</t>
  </si>
  <si>
    <t>90 min (repos)</t>
  </si>
  <si>
    <t>ABAISSER</t>
  </si>
  <si>
    <t>Abaissez en carrés, repliez en triangle, apprêt.</t>
  </si>
  <si>
    <t>75 min (repos)</t>
  </si>
  <si>
    <t>Appareil tigré à la palette, farinez, enfournez avec buée.</t>
  </si>
  <si>
    <t>250°C</t>
  </si>
  <si>
    <t>35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</si>
  <si>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</si>
  <si>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</si>
  <si>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</si>
  <si>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</si>
  <si>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</si>
  <si>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</si>
  <si>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</si>
  <si>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blé T80 semi-complète</t>
  </si>
  <si>
    <t xml:space="preserve">    ↳ Farine de seigle T130</t>
  </si>
  <si>
    <t xml:space="preserve">    ↳ Bière blonde de cuisson (33cl)</t>
  </si>
  <si>
    <t xml:space="preserve">    ↳ Levure fraîche de boulanger</t>
  </si>
  <si>
    <t xml:space="preserve">    ↳ Sel fin de cuisine</t>
  </si>
  <si>
    <t xml:space="preserve">    ↳ Eau (robinet - moy. France 2026)</t>
  </si>
  <si>
    <t xml:space="preserve">    ↳ Sucre blanc cristal sac 25 kg</t>
  </si>
  <si>
    <t>Fiche technique — Pain à la bière (Ferrandi)</t>
  </si>
  <si>
    <t>Pain à la bière (Ferrandi)  FER-PAINBIERE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</si>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</sst>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0.135</v>
      </c>
      <c r="E7" s="6">
        <f>D7*$B$2</f>
        <v>0.135</v>
      </c>
      <c r="F7" t="s">
        <v>15</v>
      </c>
      <c r="G7" s="8">
        <f>E7*0.0043</f>
        <v>0.000581</v>
      </c>
    </row>
    <row r="8">
      <c r="A8" t="s">
        <v>16</v>
      </c>
      <c r="B8" t="s">
        <v>17</v>
      </c>
      <c r="C8" t="s">
        <v>18</v>
      </c>
      <c r="D8" s="4">
        <v>0.325</v>
      </c>
      <c r="E8" s="6">
        <f>D8*$B$2</f>
        <v>0.325</v>
      </c>
      <c r="F8" t="s">
        <v>15</v>
      </c>
      <c r="G8" s="8">
        <f>E8*1.8</f>
        <v>0.585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3</v>
      </c>
      <c r="G9" s="8">
        <f>E9*1.2</f>
        <v>0.06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8">
        <f>E10*0.75</f>
        <v>0.0375</v>
      </c>
    </row>
    <row r="11">
      <c r="A11" t="s">
        <v>25</v>
      </c>
      <c r="B11" t="s">
        <v>26</v>
      </c>
      <c r="C11" t="s">
        <v>24</v>
      </c>
      <c r="D11" s="4">
        <v>0.275</v>
      </c>
      <c r="E11" s="6">
        <f>D11*$B$2</f>
        <v>0.275</v>
      </c>
      <c r="F11" t="s">
        <v>3</v>
      </c>
      <c r="G11" s="8">
        <f>E11*0.82</f>
        <v>0.2255</v>
      </c>
    </row>
    <row r="12">
      <c r="A12" t="s">
        <v>27</v>
      </c>
      <c r="B12" t="s">
        <v>28</v>
      </c>
      <c r="C12" t="s">
        <v>29</v>
      </c>
      <c r="D12" s="4">
        <v>0.007</v>
      </c>
      <c r="E12" s="6">
        <f>D12*$B$2</f>
        <v>0.007</v>
      </c>
      <c r="F12" t="s">
        <v>3</v>
      </c>
      <c r="G12" s="8">
        <f>E12*2.2</f>
        <v>0.0154</v>
      </c>
    </row>
    <row r="13">
      <c r="A13" t="s">
        <v>30</v>
      </c>
      <c r="B13" t="s">
        <v>31</v>
      </c>
      <c r="C13" t="s">
        <v>32</v>
      </c>
      <c r="D13" s="4">
        <v>0.009</v>
      </c>
      <c r="E13" s="6">
        <f>D13*$B$2</f>
        <v>0.009</v>
      </c>
      <c r="F13" t="s">
        <v>3</v>
      </c>
      <c r="G13" s="8">
        <f>E13*0.35</f>
        <v>0.00315</v>
      </c>
    </row>
    <row r="14">
      <c r="A14" t="s">
        <v>33</v>
      </c>
      <c r="B14" t="s">
        <v>34</v>
      </c>
      <c r="C14" t="s">
        <v>35</v>
      </c>
      <c r="D14" s="4">
        <v>0.005</v>
      </c>
      <c r="E14" s="6">
        <f>D14*$B$2</f>
        <v>0.005</v>
      </c>
      <c r="F14" t="s">
        <v>3</v>
      </c>
      <c r="G14" s="8">
        <f>E14*0.82</f>
        <v>0.0041</v>
      </c>
    </row>
    <row r="15">
      <c r="A15"/>
      <c r="B15"/>
      <c r="C15"/>
      <c r="D15"/>
      <c r="E15"/>
      <c r="F15" t="s" s="9">
        <v>36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1">
        <v>45</v>
      </c>
      <c r="E2" t="s" s="11"/>
      <c r="F2"/>
    </row>
    <row r="3">
      <c r="A3" t="s">
        <v>43</v>
      </c>
      <c r="B3">
        <v>2</v>
      </c>
      <c r="C3" t="s">
        <v>46</v>
      </c>
      <c r="D3" t="s" s="11">
        <v>47</v>
      </c>
      <c r="E3" t="s" s="11"/>
      <c r="F3" t="s">
        <v>48</v>
      </c>
    </row>
    <row r="4">
      <c r="A4" t="s">
        <v>43</v>
      </c>
      <c r="B4">
        <v>3</v>
      </c>
      <c r="C4"/>
      <c r="D4" t="s" s="11">
        <v>49</v>
      </c>
      <c r="E4" t="s" s="11">
        <v>50</v>
      </c>
      <c r="F4"/>
    </row>
    <row r="5">
      <c r="A5" t="s">
        <v>43</v>
      </c>
      <c r="B5">
        <v>4</v>
      </c>
      <c r="C5" t="s">
        <v>51</v>
      </c>
      <c r="D5" t="s" s="11">
        <v>52</v>
      </c>
      <c r="E5" t="s" s="11"/>
      <c r="F5" t="s">
        <v>53</v>
      </c>
    </row>
    <row r="6">
      <c r="A6" t="s">
        <v>43</v>
      </c>
      <c r="B6">
        <v>5</v>
      </c>
      <c r="C6" t="s">
        <v>54</v>
      </c>
      <c r="D6" t="s" s="11">
        <v>55</v>
      </c>
      <c r="E6" t="s" s="11"/>
      <c r="F6" t="s">
        <v>56</v>
      </c>
    </row>
    <row r="7">
      <c r="A7" t="s">
        <v>43</v>
      </c>
      <c r="B7">
        <v>6</v>
      </c>
      <c r="C7"/>
      <c r="D7" t="s" s="11">
        <v>57</v>
      </c>
      <c r="E7" t="s" s="11">
        <v>58</v>
      </c>
      <c r="F7" t="s">
        <v>59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43</v>
      </c>
      <c r="C2" t="s">
        <v>64</v>
      </c>
      <c r="D2" s="6">
        <f>'Besoins'!$B$2*0.9</f>
        <v>0.9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'Besoins'!$B$2*0.275</f>
        <v>0.275</v>
      </c>
      <c r="E3" t="s">
        <v>3</v>
      </c>
    </row>
    <row r="4">
      <c r="A4">
        <v>1</v>
      </c>
      <c r="B4" t="s">
        <v>67</v>
      </c>
      <c r="C4" t="s">
        <v>66</v>
      </c>
      <c r="D4" s="6">
        <f>'Besoins'!$B$2*0.05</f>
        <v>0.05</v>
      </c>
      <c r="E4" t="s">
        <v>3</v>
      </c>
    </row>
    <row r="5">
      <c r="A5">
        <v>1</v>
      </c>
      <c r="B5" t="s">
        <v>68</v>
      </c>
      <c r="C5" t="s">
        <v>66</v>
      </c>
      <c r="D5" s="6">
        <f>'Besoins'!$B$2*0.05</f>
        <v>0.05</v>
      </c>
      <c r="E5" t="s">
        <v>3</v>
      </c>
    </row>
    <row r="6">
      <c r="A6">
        <v>1</v>
      </c>
      <c r="B6" t="s">
        <v>69</v>
      </c>
      <c r="C6" t="s">
        <v>66</v>
      </c>
      <c r="D6" s="6">
        <f>'Besoins'!$B$2*0.325</f>
        <v>0.325</v>
      </c>
      <c r="E6" t="s">
        <v>15</v>
      </c>
    </row>
    <row r="7">
      <c r="A7">
        <v>1</v>
      </c>
      <c r="B7" t="s">
        <v>70</v>
      </c>
      <c r="C7" t="s">
        <v>66</v>
      </c>
      <c r="D7" s="6">
        <f>'Besoins'!$B$2*0.007</f>
        <v>0.007</v>
      </c>
      <c r="E7" t="s">
        <v>3</v>
      </c>
    </row>
    <row r="8">
      <c r="A8">
        <v>1</v>
      </c>
      <c r="B8" t="s">
        <v>71</v>
      </c>
      <c r="C8" t="s">
        <v>66</v>
      </c>
      <c r="D8" s="6">
        <f>'Besoins'!$B$2*0.009</f>
        <v>0.009</v>
      </c>
      <c r="E8" t="s">
        <v>3</v>
      </c>
    </row>
    <row r="9">
      <c r="A9">
        <v>1</v>
      </c>
      <c r="B9" t="s">
        <v>72</v>
      </c>
      <c r="C9" t="s">
        <v>66</v>
      </c>
      <c r="D9" s="6">
        <f>'Besoins'!$B$2*0.135</f>
        <v>0.135</v>
      </c>
      <c r="E9" t="s">
        <v>15</v>
      </c>
    </row>
    <row r="10">
      <c r="A10">
        <v>1</v>
      </c>
      <c r="B10" t="s">
        <v>73</v>
      </c>
      <c r="C10" t="s">
        <v>66</v>
      </c>
      <c r="D10" s="6">
        <f>'Besoins'!$B$2*0.005</f>
        <v>0.005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74</v>
      </c>
      <c r="B1"/>
      <c r="C1"/>
      <c r="D1"/>
    </row>
    <row r="2">
      <c r="A2" t="str" s="12">
        <f>"FER-PAINBIERE · BOU.PAINS_SPECIAUX · référence : "&amp;Besoins!B3&amp;" "&amp;Besoins!C3&amp;" · multiplicateur réglable sur la feuille ""Besoins"""</f>
        <v>FER-PAINBIERE · BOU.PAINS_SPECIAUX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75</v>
      </c>
      <c r="B4"/>
      <c r="C4"/>
      <c r="D4"/>
    </row>
    <row r="5">
      <c r="A5" t="s" s="14">
        <v>76</v>
      </c>
      <c r="B5" t="str" s="11">
        <f>"[PRÉPARER] "&amp;Procedure!D2</f>
        <v>[PRÉPARER] Préparez la poolish à la bière (325g bière, farines) la veille, réservez au réfrigérateur.</v>
      </c>
      <c r="C5"/>
      <c r="D5"/>
    </row>
    <row r="6">
      <c r="A6"/>
      <c r="B6" t="str">
        <f>Besoins!B8</f>
        <v>Bière blonde de cuisson (33cl)</v>
      </c>
      <c r="C6" s="6">
        <f>Besoins!E8</f>
        <v>0.325</v>
      </c>
      <c r="D6" t="str">
        <f>Besoins!F8</f>
        <v>lt</v>
      </c>
    </row>
    <row r="7">
      <c r="A7"/>
      <c r="B7" t="str">
        <f>Besoins!B11</f>
        <v>Farine de tradition française T65</v>
      </c>
      <c r="C7" s="6">
        <f>Besoins!E11</f>
        <v>0.275</v>
      </c>
      <c r="D7" t="str">
        <f>Besoins!F11</f>
        <v>kg</v>
      </c>
    </row>
    <row r="8">
      <c r="A8"/>
      <c r="B8" t="str">
        <f>Besoins!B10</f>
        <v>Farine de blé T80 semi-complète</v>
      </c>
      <c r="C8" s="6">
        <f>Besoins!E10</f>
        <v>0.05</v>
      </c>
      <c r="D8" t="str">
        <f>Besoins!F10</f>
        <v>kg</v>
      </c>
    </row>
    <row r="9">
      <c r="A9"/>
      <c r="B9" t="str">
        <f>Besoins!B9</f>
        <v>Farine de seigle T130</v>
      </c>
      <c r="C9" s="6">
        <f>Besoins!E9</f>
        <v>0.05</v>
      </c>
      <c r="D9" t="str">
        <f>Besoins!F9</f>
        <v>kg</v>
      </c>
    </row>
    <row r="10">
      <c r="A10" t="s" s="14">
        <v>77</v>
      </c>
      <c r="B10" t="str" s="11">
        <f>"[FRASER] "&amp;Procedure!D3</f>
        <v>[FRASER] Frasez avec la poolish sauf le bassinage, 8 min puis 2 min moyen.</v>
      </c>
      <c r="C10"/>
      <c r="D10"/>
    </row>
    <row r="11">
      <c r="A11" t="s" s="14">
        <v>78</v>
      </c>
      <c r="B11" t="str" s="11">
        <f>Procedure!D4</f>
        <v>Bassinage eau (135g) progressif.</v>
      </c>
      <c r="C11"/>
      <c r="D11"/>
    </row>
    <row r="12">
      <c r="A12"/>
      <c r="B12" t="str">
        <f>Besoins!B7</f>
        <v>Eau (robinet - moy. France 2026)</v>
      </c>
      <c r="C12" s="6">
        <f>Besoins!E7</f>
        <v>0.135</v>
      </c>
      <c r="D12" t="str">
        <f>Besoins!F7</f>
        <v>lt</v>
      </c>
    </row>
    <row r="13">
      <c r="A13"/>
      <c r="B13" t="str" s="15">
        <f>"ℹ "&amp;Procedure!E4</f>
        <v>ℹ</v>
      </c>
      <c r="C13"/>
      <c r="D13"/>
    </row>
    <row r="14">
      <c r="A14" t="s" s="14">
        <v>79</v>
      </c>
      <c r="B14" t="str" s="11">
        <f>"[POINTER] "&amp;Procedure!D5</f>
        <v>[POINTER] Pointez avec rabat après 45 min. Boulez, détendez.</v>
      </c>
      <c r="C14"/>
      <c r="D14"/>
    </row>
    <row r="15">
      <c r="A15" t="s" s="14">
        <v>80</v>
      </c>
      <c r="B15" t="str" s="11">
        <f>"[ABAISSER] "&amp;Procedure!D6</f>
        <v>[ABAISSER] Abaissez en carrés, repliez en triangle, apprêt.</v>
      </c>
      <c r="C15"/>
      <c r="D15"/>
    </row>
    <row r="16">
      <c r="A16" t="s" s="14">
        <v>81</v>
      </c>
      <c r="B16" t="str" s="11">
        <f>Procedure!D7</f>
        <v>Appareil tigré à la palette, farinez, enfournez avec buée.</v>
      </c>
      <c r="C16"/>
      <c r="D16"/>
    </row>
    <row r="17">
      <c r="A17"/>
      <c r="B17" t="str" s="15">
        <f>"ℹ "&amp;Procedure!E7</f>
        <v>ℹ</v>
      </c>
      <c r="C17"/>
      <c r="D17"/>
    </row>
    <row r="18">
      <c r="A18"/>
      <c r="B18"/>
      <c r="C18"/>
      <c r="D18"/>
    </row>
    <row r="19">
      <c r="A19" t="s" s="16">
        <v>82</v>
      </c>
      <c r="B19"/>
      <c r="C19"/>
      <c r="D19"/>
    </row>
  </sheetData>
  <sheetProtection sheet="1"/>
  <mergeCells count="12">
    <mergeCell ref="A1:D1"/>
    <mergeCell ref="A2:D2"/>
    <mergeCell ref="A4:D4"/>
    <mergeCell ref="B5:D5"/>
    <mergeCell ref="B10:D10"/>
    <mergeCell ref="B11:D11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2026-08-01T02:01:35Z</dcterms:created>
  <dc:title>Pain à la bière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2026-08-01T02:01:35Z</dcterms:modified>
  <cp:revision>1</cp:revision>
</cp:coreProperties>
</file>