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<sst xmlns="http://schemas.openxmlformats.org/spreadsheetml/2006/main" count="126" uniqueCount="126">
  <si>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</si>
  <si>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</si>
  <si>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Fougasse (Ferrandi)</t>
  </si>
  <si>
    <t>Code</t>
  </si>
  <si>
    <t>FER-FOUGASSE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</si>
  <si>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</si>
  <si>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</si>
  <si>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</si>
  <si>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</si>
  <si>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</si>
  <si>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</si>
  <si>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</si>
  <si>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</si>
  <si>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</si>
  <si>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</si>
  <si>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</si>
  <si>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</si>
  <si>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</si>
  <si>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</si>
  <si>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</si>
  <si>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</si>
  <si>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</si>
  <si>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</si>
  <si>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</si>
  <si>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</si>
  <si>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</si>
  <si>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</si>
  <si>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</si>
  <si>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</si>
  <si>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</si>
  <si>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</si>
  <si>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</si>
  <si>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</si>
  <si>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</si>
  <si>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</si>
  <si>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</si>
  <si>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</si>
  <si>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</si>
  <si>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</si>
  <si>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</si>
  <si>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</si>
  <si>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</si>
  <si>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</si>
  <si>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</si>
  <si>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</si>
  <si>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</si>
  <si>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</si>
  <si>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</si>
  <si>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</si>
  <si>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</si>
  <si>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</si>
  <si>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</si>
  <si>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</si>
  <si>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</si>
  <si>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</si>
  <si>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</si>
  <si>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</si>
  <si>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</si>
  <si>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</si>
  <si>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</si>
  <si>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</si>
  <si>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</si>
  <si>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</si>
  <si>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</si>
  <si>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</si>
  <si>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</si>
  <si>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</si>
  <si>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</si>
  <si>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</si>
  <si>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</si>
  <si>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</si>
  <si>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</si>
  <si>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</si>
  <si>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</si>
  <si>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</si>
  <si>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</si>
  <si>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</si>
  <si>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</si>
  <si>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</si>
  <si>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</si>
  <si>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</si>
  <si>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</si>
  <si>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levain liquide (100g), sel (10g), levure (5g), 3 min lent, pétrissez 5 min moyen.</t>
  </si>
  <si>
    <t>8 min (prepa)</t>
  </si>
  <si>
    <t>Bassinage eau (355g) et huile d'olive (35g) progressif.</t>
  </si>
  <si>
    <t>≤24°C</t>
  </si>
  <si>
    <t>POINTER</t>
  </si>
  <si>
    <t>Pointez avec rabat après 45 min. Boulez, détendez au réfrigérateur.</t>
  </si>
  <si>
    <t>720 min (repos)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</si>
  <si>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</si>
  <si>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</si>
  <si>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</si>
  <si>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</si>
  <si>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</si>
  <si>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45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</si>
  <si>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</si>
  <si>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</si>
  <si>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</si>
  <si>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</si>
  <si>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</si>
  <si>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</si>
  <si>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</si>
  <si>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</si>
  <si>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</si>
  <si>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</si>
  <si>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</si>
  <si>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</si>
  <si>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</si>
  <si>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</si>
  <si>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</si>
  <si>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</si>
  <si>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</si>
  <si>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</si>
  <si>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Fougasse (Ferrandi)</t>
  </si>
  <si>
    <t>Fougasse (Ferrandi)  FER-FOUGASSE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</si>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</sst>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0.73533323684211</v>
      </c>
    </row>
    <row r="12">
      <c r="A12" t="s" s="3">
        <v>17</v>
      </c>
      <c r="B12" s="4">
        <v>0.73533323684211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0.73533323684211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E12*0.35</f>
        <v>0.0035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0.005</v>
      </c>
      <c r="E6" t="s">
        <v>25</v>
      </c>
      <c r="F6" t="s">
        <v>47</v>
      </c>
    </row>
    <row r="7">
      <c r="A7">
        <v>1</v>
      </c>
      <c r="B7" t="s">
        <v>66</v>
      </c>
      <c r="C7" t="s">
        <v>59</v>
      </c>
      <c r="D7" s="11">
        <v>0.1</v>
      </c>
      <c r="E7" t="s">
        <v>25</v>
      </c>
      <c r="F7" t="s">
        <v>67</v>
      </c>
    </row>
    <row r="8">
      <c r="A8">
        <v>2</v>
      </c>
      <c r="B8" t="s">
        <v>68</v>
      </c>
      <c r="C8" t="s">
        <v>59</v>
      </c>
      <c r="D8" s="11">
        <v>0.02</v>
      </c>
      <c r="E8" t="s">
        <v>25</v>
      </c>
      <c r="F8" t="s">
        <v>67</v>
      </c>
    </row>
    <row r="9">
      <c r="A9">
        <v>3</v>
      </c>
      <c r="B9" t="s">
        <v>69</v>
      </c>
      <c r="C9" t="s">
        <v>62</v>
      </c>
      <c r="D9" s="11">
        <v>0.001</v>
      </c>
      <c r="E9" t="s">
        <v>25</v>
      </c>
      <c r="F9" t="s">
        <v>53</v>
      </c>
    </row>
    <row r="10">
      <c r="A10">
        <v>3</v>
      </c>
      <c r="B10" t="s">
        <v>70</v>
      </c>
      <c r="C10" t="s">
        <v>62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71</v>
      </c>
      <c r="C11" t="s">
        <v>62</v>
      </c>
      <c r="D11" s="11">
        <v>0.009</v>
      </c>
      <c r="E11" t="s">
        <v>25</v>
      </c>
      <c r="F11" t="s">
        <v>38</v>
      </c>
    </row>
    <row r="12">
      <c r="A12">
        <v>2</v>
      </c>
      <c r="B12" t="s">
        <v>72</v>
      </c>
      <c r="C12" t="s">
        <v>62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73</v>
      </c>
      <c r="C13" t="s">
        <v>62</v>
      </c>
      <c r="D13" s="11">
        <v>0.04</v>
      </c>
      <c r="E13" t="s">
        <v>25</v>
      </c>
      <c r="F13" t="s">
        <v>41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/>
      <c r="D3" t="s" s="13">
        <v>84</v>
      </c>
      <c r="E3" t="s" s="13">
        <v>85</v>
      </c>
      <c r="F3"/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 t="s">
        <v>91</v>
      </c>
      <c r="D6" t="s" s="13">
        <v>92</v>
      </c>
      <c r="E6" t="s" s="13">
        <v>93</v>
      </c>
      <c r="F6" t="s">
        <v>94</v>
      </c>
    </row>
    <row r="7">
      <c r="A7" t="s">
        <v>95</v>
      </c>
      <c r="B7">
        <v>1</v>
      </c>
      <c r="C7" t="s">
        <v>96</v>
      </c>
      <c r="D7" t="s" s="13">
        <v>97</v>
      </c>
      <c r="E7" t="s" s="13">
        <v>98</v>
      </c>
      <c r="F7" t="s">
        <v>99</v>
      </c>
    </row>
    <row r="8">
      <c r="A8" t="s">
        <v>95</v>
      </c>
      <c r="B8">
        <v>2</v>
      </c>
      <c r="C8" t="s">
        <v>96</v>
      </c>
      <c r="D8" t="s" s="13">
        <v>100</v>
      </c>
      <c r="E8" t="s" s="13"/>
      <c r="F8"/>
    </row>
    <row r="9">
      <c r="A9" t="s">
        <v>95</v>
      </c>
      <c r="B9">
        <v>3</v>
      </c>
      <c r="C9" t="s">
        <v>101</v>
      </c>
      <c r="D9" t="s" s="13">
        <v>102</v>
      </c>
      <c r="E9" t="s" s="13"/>
      <c r="F9"/>
    </row>
    <row r="10">
      <c r="A10" t="s">
        <v>95</v>
      </c>
      <c r="B10">
        <v>4</v>
      </c>
      <c r="C10" t="s">
        <v>96</v>
      </c>
      <c r="D10" t="s" s="13">
        <v>103</v>
      </c>
      <c r="E10" t="s" s="13">
        <v>104</v>
      </c>
      <c r="F10" t="s">
        <v>105</v>
      </c>
    </row>
    <row r="11">
      <c r="A11" t="s">
        <v>106</v>
      </c>
      <c r="B11">
        <v>1</v>
      </c>
      <c r="C11" t="s">
        <v>96</v>
      </c>
      <c r="D11" t="s" s="13">
        <v>107</v>
      </c>
      <c r="E11" t="s" s="13">
        <v>98</v>
      </c>
      <c r="F11" t="s">
        <v>99</v>
      </c>
    </row>
    <row r="12">
      <c r="A12" t="s">
        <v>106</v>
      </c>
      <c r="B12">
        <v>2</v>
      </c>
      <c r="C12" t="s">
        <v>101</v>
      </c>
      <c r="D12" t="s" s="13">
        <v>108</v>
      </c>
      <c r="E12" t="s" s="13"/>
      <c r="F12"/>
    </row>
    <row r="13">
      <c r="A13" t="s">
        <v>106</v>
      </c>
      <c r="B13">
        <v>3</v>
      </c>
      <c r="C13" t="s">
        <v>109</v>
      </c>
      <c r="D13" t="s" s="13">
        <v>110</v>
      </c>
      <c r="E13" t="s" s="13">
        <v>111</v>
      </c>
      <c r="F13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"FER-FOUGASSE · BOU.PAINS_SPECIAUX · référence : "&amp;Besoins!B3&amp;" "&amp;Besoins!C3&amp;" · multiplicateur réglable sur la feuille ""Besoins"""</f>
        <v>FER-FOUGASSE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"[FRASER] "&amp;Procedure!D2</f>
        <v>[FRASER] Frasez farine (500g), levain liquide (100g), sel (10g), levure (5g), 3 min lent, pétrissez 5 min moyen.</v>
      </c>
      <c r="C5"/>
      <c r="D5"/>
    </row>
    <row r="6">
      <c r="A6"/>
      <c r="B6" t="s">
        <v>116</v>
      </c>
      <c r="C6" s="11">
        <f>'Besoins'!$B$2*0.5</f>
        <v>0.5</v>
      </c>
      <c r="D6" t="s">
        <v>25</v>
      </c>
    </row>
    <row r="7">
      <c r="A7"/>
      <c r="B7" t="s">
        <v>117</v>
      </c>
      <c r="C7" s="11">
        <f>'Besoins'!$B$2*0.1</f>
        <v>0.1</v>
      </c>
      <c r="D7" t="s">
        <v>25</v>
      </c>
    </row>
    <row r="8">
      <c r="A8"/>
      <c r="B8" t="str">
        <f>Besoins!B12</f>
        <v>Sel fin de cuisine</v>
      </c>
      <c r="C8" s="11">
        <f>Besoins!E12</f>
        <v>0.01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0.005</v>
      </c>
      <c r="D9" t="str">
        <f>Besoins!F11</f>
        <v>kg</v>
      </c>
    </row>
    <row r="10">
      <c r="A10" t="s" s="16">
        <v>118</v>
      </c>
      <c r="B10" t="str" s="13">
        <f>Procedure!D3</f>
        <v>Bassinage eau (355g) et huile d'olive (35g) progressif.</v>
      </c>
      <c r="C10"/>
      <c r="D10"/>
    </row>
    <row r="11">
      <c r="A11"/>
      <c r="B11" t="s">
        <v>119</v>
      </c>
      <c r="C11" s="11">
        <f>'Besoins'!$B$2*0.355</f>
        <v>0.355</v>
      </c>
      <c r="D11" t="s">
        <v>35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120</v>
      </c>
      <c r="B14" t="str" s="13">
        <f>"[POINTER] "&amp;Procedure!D4</f>
        <v>[POINTER] Pointez avec rabat après 45 min. Boulez, détendez au réfrigérateur.</v>
      </c>
      <c r="C14"/>
      <c r="D14"/>
    </row>
    <row r="15">
      <c r="A15" t="s" s="16">
        <v>121</v>
      </c>
      <c r="B15" t="str" s="13">
        <f>"[DIVISER] "&amp;Procedure!D5</f>
        <v>[DIVISER] Divisez en 3 pâtons de 330g, forme de triangle, coupe-pâte pour 7 entailles.</v>
      </c>
      <c r="C15"/>
      <c r="D15"/>
    </row>
    <row r="16">
      <c r="A16" t="s" s="16">
        <v>122</v>
      </c>
      <c r="B16" t="str" s="13">
        <f>"[APPRÊTER] "&amp;Procedure!D6</f>
        <v>[APPRÊTER] Apprêt en étuve à 24°C. Buée, enfournez, huile d'olive à la sortie.</v>
      </c>
      <c r="C16"/>
      <c r="D16"/>
    </row>
    <row r="17">
      <c r="A17"/>
      <c r="B17" t="str">
        <f>Besoins!B10</f>
        <v>Huile d'olive vierge extra</v>
      </c>
      <c r="C17" s="11">
        <f>Besoins!E10</f>
        <v>0.035</v>
      </c>
      <c r="D17" t="str">
        <f>Besoins!F10</f>
        <v>lt</v>
      </c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123</v>
      </c>
      <c r="B20"/>
      <c r="C20"/>
      <c r="D20"/>
    </row>
    <row r="21">
      <c r="A21" t="s" s="16">
        <v>115</v>
      </c>
      <c r="B21" t="str" s="13">
        <f>"[VERSER] "&amp;Procedure!D7</f>
        <v>[VERSER] Verser l'eau (120g) à 45°C dans le bocal du levain, délayer légèrement à la maryse.</v>
      </c>
      <c r="C21"/>
      <c r="D21"/>
    </row>
    <row r="22">
      <c r="A22"/>
      <c r="B22" t="s">
        <v>119</v>
      </c>
      <c r="C22" s="11">
        <f>'Besoins'!$B$2*0.04</f>
        <v>0.04</v>
      </c>
      <c r="D22" t="s">
        <v>35</v>
      </c>
    </row>
    <row r="23">
      <c r="A23"/>
      <c r="B23" t="str" s="17">
        <f>"ℹ "&amp;Procedure!E7</f>
        <v>ℹ</v>
      </c>
      <c r="C23"/>
      <c r="D23"/>
    </row>
    <row r="24">
      <c r="A24" t="s" s="16">
        <v>118</v>
      </c>
      <c r="B24" t="str" s="13">
        <f>"[VERSER] "&amp;Procedure!D8</f>
        <v>[VERSER] Verser le levain tout point (60g) dans un saladier, fouetter jusqu'à petites bulles.</v>
      </c>
      <c r="C24"/>
      <c r="D24"/>
    </row>
    <row r="25">
      <c r="A25"/>
      <c r="B25" t="s">
        <v>124</v>
      </c>
      <c r="C25" s="11">
        <f>'Besoins'!$B$2*0.02</f>
        <v>0.02</v>
      </c>
      <c r="D25" t="s">
        <v>25</v>
      </c>
    </row>
    <row r="26">
      <c r="A26" t="s" s="16">
        <v>120</v>
      </c>
      <c r="B26" t="str" s="13">
        <f>"[INCORPORER] "&amp;Procedure!D9</f>
        <v>[INCORPORER] Ajouter la farine de tradition T65 (120g), mélanger au fouet.</v>
      </c>
      <c r="C26"/>
      <c r="D26"/>
    </row>
    <row r="27">
      <c r="A27"/>
      <c r="B27" t="s">
        <v>116</v>
      </c>
      <c r="C27" s="11">
        <f>'Besoins'!$B$2*0.04</f>
        <v>0.04</v>
      </c>
      <c r="D27" t="s">
        <v>25</v>
      </c>
    </row>
    <row r="28">
      <c r="A28" t="s" s="16">
        <v>121</v>
      </c>
      <c r="B28" t="str" s="13">
        <f>"[VERSER] "&amp;Procedure!D10</f>
        <v>[VERSER] Verser dans un bocal propre, réserver au chaud jusqu'à tripler de volume, grosses bulles, début de crevasses.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/>
      <c r="B30"/>
      <c r="C30"/>
      <c r="D30"/>
    </row>
    <row r="31">
      <c r="A31" t="s" s="15">
        <v>125</v>
      </c>
      <c r="B31"/>
      <c r="C31"/>
      <c r="D31"/>
    </row>
    <row r="32">
      <c r="A32" t="s" s="16">
        <v>115</v>
      </c>
      <c r="B32" t="str" s="13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Besoins!B13</f>
        <v>Miel toutes fleurs vrac</v>
      </c>
      <c r="C33" s="11">
        <f>Besoins!E13</f>
        <v>0.000526</v>
      </c>
      <c r="D33" t="str">
        <f>Besoins!F13</f>
        <v>kg</v>
      </c>
    </row>
    <row r="34">
      <c r="A34"/>
      <c r="B34" t="s">
        <v>119</v>
      </c>
      <c r="C34" s="11">
        <f>'Besoins'!$B$2*0.0105263158</f>
        <v>0.010526</v>
      </c>
      <c r="D34" t="s">
        <v>35</v>
      </c>
    </row>
    <row r="35">
      <c r="A35"/>
      <c r="B35" t="str" s="17">
        <f>"ℹ "&amp;Procedure!E11</f>
        <v>ℹ</v>
      </c>
      <c r="C35"/>
      <c r="D35"/>
    </row>
    <row r="36">
      <c r="A36" t="s" s="16">
        <v>118</v>
      </c>
      <c r="B36" t="str" s="13">
        <f>"[INCORPORER] "&amp;Procedure!D12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0.008947</v>
      </c>
      <c r="D37" t="str">
        <f>Besoins!F8</f>
        <v>kg</v>
      </c>
    </row>
    <row r="38">
      <c r="A38" t="s" s="16">
        <v>120</v>
      </c>
      <c r="B38" t="str" s="13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"&amp;Procedure!E13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0:D10"/>
    <mergeCell ref="B13:D13"/>
    <mergeCell ref="B14:D14"/>
    <mergeCell ref="B15:D15"/>
    <mergeCell ref="B16:D16"/>
    <mergeCell ref="B18:D18"/>
    <mergeCell ref="A20:D20"/>
    <mergeCell ref="B21:D21"/>
    <mergeCell ref="B23:D23"/>
    <mergeCell ref="B24:D24"/>
    <mergeCell ref="B26:D26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2026-09-15T13:24:36Z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2026-09-15T13:24:36Z</dcterms:modified>
  <cp:revision>1</cp:revision>
</cp:coreProperties>
</file>