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<sst xmlns="http://schemas.openxmlformats.org/spreadsheetml/2006/main" count="142" uniqueCount="142">
  <si>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</si>
  <si>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</si>
  <si>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Naans (Ferrandi)</t>
  </si>
  <si>
    <t>Code</t>
  </si>
  <si>
    <t>FER-NAANS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</si>
  <si>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</si>
  <si>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</si>
  <si>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</si>
  <si>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</si>
  <si>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</si>
  <si>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</si>
  <si>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</si>
  <si>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</si>
  <si>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</si>
  <si>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</si>
  <si>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</si>
  <si>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</si>
  <si>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</si>
  <si>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</si>
  <si>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</si>
  <si>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</si>
  <si>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</si>
  <si>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</si>
  <si>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</si>
  <si>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</si>
  <si>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</si>
  <si>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</si>
  <si>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</si>
  <si>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</si>
  <si>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</si>
  <si>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</si>
  <si>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</si>
  <si>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</si>
  <si>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</si>
  <si>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</si>
  <si>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</si>
  <si>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00001318</t>
  </si>
  <si>
    <t>yaourt nature sucré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</si>
  <si>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</si>
  <si>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</si>
  <si>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</si>
  <si>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</si>
  <si>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</si>
  <si>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</si>
  <si>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</si>
  <si>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</si>
  <si>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</si>
  <si>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</si>
  <si>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FROM-MOZZA-RAPE</t>
  </si>
  <si>
    <t>Mozzarella râpée pizza</t>
  </si>
  <si>
    <t>Fromages de base cuisine</t>
  </si>
  <si>
    <t>00002028</t>
  </si>
  <si>
    <t>ail haché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</si>
  <si>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</si>
  <si>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</si>
  <si>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</si>
  <si>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</si>
  <si>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</si>
  <si>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</si>
  <si>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</si>
  <si>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</si>
  <si>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</si>
  <si>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</si>
  <si>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</si>
  <si>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</si>
  <si>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</si>
  <si>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</si>
  <si>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</si>
  <si>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</si>
  <si>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</si>
  <si>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</si>
  <si>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</si>
  <si>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</si>
  <si>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</si>
  <si>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</si>
  <si>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</si>
  <si>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</si>
  <si>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</si>
  <si>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</si>
  <si>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</si>
  <si>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</si>
  <si>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</si>
  <si>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</si>
  <si>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 xml:space="preserve">    ↳ Levure fraîche de boulanger</t>
  </si>
  <si>
    <t xml:space="preserve">    ↳ ail haché</t>
  </si>
  <si>
    <t xml:space="preserve">    ↳ Mozzarella râpée pizza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</si>
  <si>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</si>
  <si>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</si>
  <si>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</si>
  <si>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</si>
  <si>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</si>
  <si>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</si>
  <si>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</si>
  <si>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</si>
  <si>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levain liquide (100g), yaourt (60g), sel (9g), levure (1g), 5 min lent, pétrissez 8 min rapide.</t>
  </si>
  <si>
    <t>≤24-25°C</t>
  </si>
  <si>
    <t>13 min (prepa)</t>
  </si>
  <si>
    <t>POINTER</t>
  </si>
  <si>
    <t>Pointez. Divisez en 12 pâtons de 80g, boulez, détendez.</t>
  </si>
  <si>
    <t>30 min (repos)</t>
  </si>
  <si>
    <t>ÉTENDRE</t>
  </si>
  <si>
    <t>Étalez en disques, garnissez de mozzarella (600g) et ail émincé (30g), repliez en deux, abaissez en ovale.</t>
  </si>
  <si>
    <t>ÉTUVER</t>
  </si>
  <si>
    <t>Préparez le ghee à l'ail : fondez le beurre (50g), écumez, mélangez avec l'ail.</t>
  </si>
  <si>
    <t>5 min (prepa)</t>
  </si>
  <si>
    <t>POÊLER</t>
  </si>
  <si>
    <t>Poêle chaude légèrement huilée, cuisez à couvert, chaleur moyenne.</t>
  </si>
  <si>
    <t>2 min/face</t>
  </si>
  <si>
    <t>4 min (cuisson)</t>
  </si>
  <si>
    <t>BADIGEONNER</t>
  </si>
  <si>
    <t>Badigeonnez de ghee à l'ail, coriandre.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</si>
  <si>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</si>
  <si>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</si>
  <si>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</si>
  <si>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</si>
  <si>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</si>
  <si>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</si>
  <si>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</si>
  <si>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</si>
  <si>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</si>
  <si>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</si>
  <si>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</si>
  <si>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</si>
  <si>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</si>
  <si>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</si>
  <si>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</si>
  <si>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</si>
  <si>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</si>
  <si>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Naans (Ferrandi)</t>
  </si>
  <si>
    <t>Naans (Ferrandi)  FER-NAANS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</si>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</sst>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5.6813433368421</v>
      </c>
    </row>
    <row r="12">
      <c r="A12" t="s" s="3">
        <v>17</v>
      </c>
      <c r="B12" s="4">
        <v>6.0439822732363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5.6813433368421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0.320526</v>
      </c>
      <c r="E7" s="11">
        <f>D7*$B$2</f>
        <v>0.320526</v>
      </c>
      <c r="F7" t="s">
        <v>35</v>
      </c>
      <c r="G7" s="4">
        <f>E7*0.0043000042</f>
        <v>0.001378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38</v>
      </c>
      <c r="G8" s="4">
        <f>E8*0.00376</f>
        <v>0.000226</v>
      </c>
    </row>
    <row r="9">
      <c r="A9" t="s">
        <v>39</v>
      </c>
      <c r="B9" t="s">
        <v>40</v>
      </c>
      <c r="C9" t="s">
        <v>41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42</v>
      </c>
      <c r="B10" t="s">
        <v>43</v>
      </c>
      <c r="C10" t="s">
        <v>44</v>
      </c>
      <c r="D10" s="9">
        <v>0.54</v>
      </c>
      <c r="E10" s="11">
        <f>D10*$B$2</f>
        <v>0.54</v>
      </c>
      <c r="F10" t="s">
        <v>25</v>
      </c>
      <c r="G10" s="4">
        <f>E10*0.82</f>
        <v>0.4428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48</v>
      </c>
      <c r="B12" t="s">
        <v>49</v>
      </c>
      <c r="C12" t="s">
        <v>50</v>
      </c>
      <c r="D12" s="9">
        <v>0.6</v>
      </c>
      <c r="E12" s="11">
        <f>D12*$B$2</f>
        <v>0.6</v>
      </c>
      <c r="F12" t="s">
        <v>25</v>
      </c>
      <c r="G12" s="4">
        <f>E12*7.8</f>
        <v>4.68</v>
      </c>
    </row>
    <row r="13">
      <c r="A13" t="s" s="12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E13*9.26</f>
        <v>0.2778</v>
      </c>
    </row>
    <row r="14">
      <c r="A14" t="s">
        <v>54</v>
      </c>
      <c r="B14" t="s">
        <v>55</v>
      </c>
      <c r="C14" t="s">
        <v>56</v>
      </c>
      <c r="D14" s="9">
        <v>0.001</v>
      </c>
      <c r="E14" s="11">
        <f>D14*$B$2</f>
        <v>0.001</v>
      </c>
      <c r="F14" t="s">
        <v>25</v>
      </c>
      <c r="G14" s="4">
        <f>E14*2.2</f>
        <v>0.0022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60</v>
      </c>
      <c r="B16" t="s">
        <v>61</v>
      </c>
      <c r="C16" t="s">
        <v>62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72</v>
      </c>
      <c r="C4" t="s">
        <v>71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73</v>
      </c>
      <c r="C5" t="s">
        <v>68</v>
      </c>
      <c r="D5" s="11">
        <v>0.1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0.02</v>
      </c>
      <c r="E6" t="s">
        <v>25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77</v>
      </c>
      <c r="C8" t="s">
        <v>71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78</v>
      </c>
      <c r="C9" t="s">
        <v>71</v>
      </c>
      <c r="D9" s="11">
        <v>0.009</v>
      </c>
      <c r="E9" t="s">
        <v>25</v>
      </c>
      <c r="F9" t="s">
        <v>41</v>
      </c>
    </row>
    <row r="10">
      <c r="A10">
        <v>2</v>
      </c>
      <c r="B10" t="s">
        <v>79</v>
      </c>
      <c r="C10" t="s">
        <v>71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80</v>
      </c>
      <c r="C11" t="s">
        <v>71</v>
      </c>
      <c r="D11" s="11">
        <v>0.04</v>
      </c>
      <c r="E11" t="s">
        <v>25</v>
      </c>
      <c r="F11" t="s">
        <v>44</v>
      </c>
    </row>
    <row r="12">
      <c r="A12">
        <v>1</v>
      </c>
      <c r="B12" t="s">
        <v>81</v>
      </c>
      <c r="C12" t="s">
        <v>71</v>
      </c>
      <c r="D12" s="11">
        <v>0.06</v>
      </c>
      <c r="E12" t="s">
        <v>25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0.009</v>
      </c>
      <c r="E13" t="s">
        <v>25</v>
      </c>
      <c r="F13" t="s">
        <v>59</v>
      </c>
    </row>
    <row r="14">
      <c r="A14">
        <v>1</v>
      </c>
      <c r="B14" t="s">
        <v>83</v>
      </c>
      <c r="C14" t="s">
        <v>71</v>
      </c>
      <c r="D14" s="11">
        <v>0.001</v>
      </c>
      <c r="E14" t="s">
        <v>25</v>
      </c>
      <c r="F14" t="s">
        <v>56</v>
      </c>
    </row>
    <row r="15">
      <c r="A15">
        <v>1</v>
      </c>
      <c r="B15" t="s">
        <v>84</v>
      </c>
      <c r="C15" t="s">
        <v>71</v>
      </c>
      <c r="D15" s="11">
        <v>0.03</v>
      </c>
      <c r="E15" t="s">
        <v>25</v>
      </c>
      <c r="F15" t="s">
        <v>53</v>
      </c>
    </row>
    <row r="16">
      <c r="A16">
        <v>1</v>
      </c>
      <c r="B16" t="s">
        <v>85</v>
      </c>
      <c r="C16" t="s">
        <v>71</v>
      </c>
      <c r="D16" s="11">
        <v>0.6</v>
      </c>
      <c r="E16" t="s">
        <v>25</v>
      </c>
      <c r="F16" t="s">
        <v>50</v>
      </c>
    </row>
    <row r="17">
      <c r="A17">
        <v>1</v>
      </c>
      <c r="B17" t="s">
        <v>86</v>
      </c>
      <c r="C17" t="s">
        <v>71</v>
      </c>
      <c r="D17" s="11">
        <v>0.05</v>
      </c>
      <c r="E17" t="s">
        <v>25</v>
      </c>
      <c r="F1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>
        <v>95</v>
      </c>
      <c r="F2" t="s">
        <v>96</v>
      </c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>
        <v>107</v>
      </c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/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104</v>
      </c>
    </row>
    <row r="9">
      <c r="A9" t="s">
        <v>111</v>
      </c>
      <c r="B9">
        <v>2</v>
      </c>
      <c r="C9" t="s">
        <v>112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116</v>
      </c>
      <c r="D10" t="s" s="14">
        <v>117</v>
      </c>
      <c r="E10" t="s" s="14"/>
      <c r="F10"/>
    </row>
    <row r="11">
      <c r="A11" t="s">
        <v>111</v>
      </c>
      <c r="B11">
        <v>4</v>
      </c>
      <c r="C11" t="s">
        <v>112</v>
      </c>
      <c r="D11" t="s" s="14">
        <v>118</v>
      </c>
      <c r="E11" t="s" s="14">
        <v>119</v>
      </c>
      <c r="F11" t="s">
        <v>120</v>
      </c>
    </row>
    <row r="12">
      <c r="A12" t="s">
        <v>121</v>
      </c>
      <c r="B12">
        <v>1</v>
      </c>
      <c r="C12" t="s">
        <v>112</v>
      </c>
      <c r="D12" t="s" s="14">
        <v>122</v>
      </c>
      <c r="E12" t="s" s="14">
        <v>114</v>
      </c>
      <c r="F12" t="s">
        <v>104</v>
      </c>
    </row>
    <row r="13">
      <c r="A13" t="s">
        <v>121</v>
      </c>
      <c r="B13">
        <v>2</v>
      </c>
      <c r="C13" t="s">
        <v>116</v>
      </c>
      <c r="D13" t="s" s="14">
        <v>123</v>
      </c>
      <c r="E13" t="s" s="14"/>
      <c r="F13"/>
    </row>
    <row r="14">
      <c r="A14" t="s">
        <v>121</v>
      </c>
      <c r="B14">
        <v>3</v>
      </c>
      <c r="C14" t="s">
        <v>124</v>
      </c>
      <c r="D14" t="s" s="14">
        <v>125</v>
      </c>
      <c r="E14" t="s" s="14">
        <v>126</v>
      </c>
      <c r="F14" t="s">
        <v>127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"FER-NAANS · BOU.PAINS_SPECIAUX · référence : "&amp;Besoins!B3&amp;" "&amp;Besoins!C3&amp;" · multiplicateur réglable sur la feuille ""Besoins"""</f>
        <v>FER-NAANS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"[FRASER] "&amp;Procedure!D2</f>
        <v>[FRASER] Frasez farine (500g), eau (270g), levain liquide (100g), yaourt (60g), sel (9g), levure (1g), 5 min lent, pétrissez 8 min rapide.</v>
      </c>
      <c r="C5"/>
      <c r="D5"/>
    </row>
    <row r="6">
      <c r="A6"/>
      <c r="B6" t="s">
        <v>131</v>
      </c>
      <c r="C6" s="11">
        <f>'Besoins'!$B$2*0.5</f>
        <v>0.5</v>
      </c>
      <c r="D6" t="s">
        <v>25</v>
      </c>
    </row>
    <row r="7">
      <c r="A7"/>
      <c r="B7" t="s">
        <v>132</v>
      </c>
      <c r="C7" s="11">
        <f>'Besoins'!$B$2*0.27</f>
        <v>0.27</v>
      </c>
      <c r="D7" t="s">
        <v>35</v>
      </c>
    </row>
    <row r="8">
      <c r="A8"/>
      <c r="B8" t="s">
        <v>133</v>
      </c>
      <c r="C8" s="11">
        <f>'Besoins'!$B$2*0.1</f>
        <v>0.1</v>
      </c>
      <c r="D8" t="s">
        <v>25</v>
      </c>
    </row>
    <row r="9">
      <c r="A9"/>
      <c r="B9" t="str">
        <f>Besoins!B8</f>
        <v>yaourt nature sucré</v>
      </c>
      <c r="C9" s="11">
        <f>Besoins!E8</f>
        <v>0.06</v>
      </c>
      <c r="D9" t="str">
        <f>Besoins!F8</f>
        <v>kg</v>
      </c>
    </row>
    <row r="10">
      <c r="A10"/>
      <c r="B10" t="str">
        <f>Besoins!B15</f>
        <v>Sel fin de cuisine</v>
      </c>
      <c r="C10" s="11">
        <f>Besoins!E15</f>
        <v>0.009</v>
      </c>
      <c r="D10" t="str">
        <f>Besoins!F15</f>
        <v>kg</v>
      </c>
    </row>
    <row r="11">
      <c r="A11"/>
      <c r="B11" t="str">
        <f>Besoins!B14</f>
        <v>Levure fraîche de boulanger</v>
      </c>
      <c r="C11" s="11">
        <f>Besoins!E14</f>
        <v>0.001</v>
      </c>
      <c r="D11" t="str">
        <f>Besoins!F14</f>
        <v>kg</v>
      </c>
    </row>
    <row r="12">
      <c r="A12"/>
      <c r="B12" t="str" s="18">
        <f>"ℹ "&amp;Procedure!E2</f>
        <v>ℹ</v>
      </c>
      <c r="C12"/>
      <c r="D12"/>
    </row>
    <row r="13">
      <c r="A13" t="s" s="17">
        <v>134</v>
      </c>
      <c r="B13" t="str" s="14">
        <f>"[POINTER] "&amp;Procedure!D3</f>
        <v>[POINTER] Pointez. Divisez en 12 pâtons de 80g, boulez, détendez.</v>
      </c>
      <c r="C13"/>
      <c r="D13"/>
    </row>
    <row r="14">
      <c r="A14" t="s" s="17">
        <v>135</v>
      </c>
      <c r="B14" t="str" s="14">
        <f>"[ÉTENDRE] "&amp;Procedure!D4</f>
        <v>[ÉTENDRE] Étalez en disques, garnissez de mozzarella (600g) et ail émincé (30g), repliez en deux, abaissez en ovale.</v>
      </c>
      <c r="C14"/>
      <c r="D14"/>
    </row>
    <row r="15">
      <c r="A15"/>
      <c r="B15" t="str">
        <f>Besoins!B12</f>
        <v>Mozzarella râpée pizza</v>
      </c>
      <c r="C15" s="11">
        <f>Besoins!E12</f>
        <v>0.6</v>
      </c>
      <c r="D15" t="str">
        <f>Besoins!F12</f>
        <v>kg</v>
      </c>
    </row>
    <row r="16">
      <c r="A16"/>
      <c r="B16" t="str">
        <f>Besoins!B13</f>
        <v>ail haché</v>
      </c>
      <c r="C16" s="11">
        <f>Besoins!E13</f>
        <v>0.03</v>
      </c>
      <c r="D16" t="str">
        <f>Besoins!F13</f>
        <v>kg</v>
      </c>
    </row>
    <row r="17">
      <c r="A17" t="s" s="17">
        <v>136</v>
      </c>
      <c r="B17" t="str" s="14">
        <f>"[ÉTUVER] "&amp;Procedure!D5</f>
        <v>[ÉTUVER] Préparez le ghee à l'ail : fondez le beurre (50g), écumez, mélangez avec l'ail.</v>
      </c>
      <c r="C17"/>
      <c r="D17"/>
    </row>
    <row r="18">
      <c r="A18"/>
      <c r="B18" t="str">
        <f>Besoins!B11</f>
        <v>Beurre doux 82% MG plaquette</v>
      </c>
      <c r="C18" s="11">
        <f>Besoins!E11</f>
        <v>0.05</v>
      </c>
      <c r="D18" t="str">
        <f>Besoins!F11</f>
        <v>kg</v>
      </c>
    </row>
    <row r="19">
      <c r="A19" t="s" s="17">
        <v>137</v>
      </c>
      <c r="B19" t="str" s="14">
        <f>"[POÊLER] "&amp;Procedure!D6</f>
        <v>[POÊLER] Poêle chaude légèrement huilée, cuisez à couvert, chaleur moyenne.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138</v>
      </c>
      <c r="B21" t="str" s="14">
        <f>"[BADIGEONNER] "&amp;Procedure!D7</f>
        <v>[BADIGEONNER] Badigeonnez de ghee à l'ail, coriandre.</v>
      </c>
      <c r="C21"/>
      <c r="D21"/>
    </row>
    <row r="22">
      <c r="A22"/>
      <c r="B22"/>
      <c r="C22"/>
      <c r="D22"/>
    </row>
    <row r="23">
      <c r="A23" t="s" s="16">
        <v>139</v>
      </c>
      <c r="B23"/>
      <c r="C23"/>
      <c r="D23"/>
    </row>
    <row r="24">
      <c r="A24" t="s" s="17">
        <v>130</v>
      </c>
      <c r="B24" t="str" s="14">
        <f>"[VERSER] "&amp;Procedure!D8</f>
        <v>[VERSER] Verser l'eau (120g) à 45°C dans le bocal du levain, délayer légèrement à la maryse.</v>
      </c>
      <c r="C24"/>
      <c r="D24"/>
    </row>
    <row r="25">
      <c r="A25"/>
      <c r="B25" t="s">
        <v>132</v>
      </c>
      <c r="C25" s="11">
        <f>'Besoins'!$B$2*0.04</f>
        <v>0.04</v>
      </c>
      <c r="D25" t="s">
        <v>35</v>
      </c>
    </row>
    <row r="26">
      <c r="A26"/>
      <c r="B26" t="str" s="18">
        <f>"ℹ "&amp;Procedure!E8</f>
        <v>ℹ</v>
      </c>
      <c r="C26"/>
      <c r="D26"/>
    </row>
    <row r="27">
      <c r="A27" t="s" s="17">
        <v>134</v>
      </c>
      <c r="B27" t="str" s="14">
        <f>"[VERSER] "&amp;Procedure!D9</f>
        <v>[VERSER] Verser le levain tout point (60g) dans un saladier, fouetter jusqu'à petites bulles.</v>
      </c>
      <c r="C27"/>
      <c r="D27"/>
    </row>
    <row r="28">
      <c r="A28"/>
      <c r="B28" t="s">
        <v>140</v>
      </c>
      <c r="C28" s="11">
        <f>'Besoins'!$B$2*0.02</f>
        <v>0.02</v>
      </c>
      <c r="D28" t="s">
        <v>25</v>
      </c>
    </row>
    <row r="29">
      <c r="A29" t="s" s="17">
        <v>135</v>
      </c>
      <c r="B29" t="str" s="14">
        <f>"[INCORPORER] "&amp;Procedure!D10</f>
        <v>[INCORPORER] Ajouter la farine de tradition T65 (120g), mélanger au fouet.</v>
      </c>
      <c r="C29"/>
      <c r="D29"/>
    </row>
    <row r="30">
      <c r="A30"/>
      <c r="B30" t="s">
        <v>131</v>
      </c>
      <c r="C30" s="11">
        <f>'Besoins'!$B$2*0.04</f>
        <v>0.04</v>
      </c>
      <c r="D30" t="s">
        <v>25</v>
      </c>
    </row>
    <row r="31">
      <c r="A31" t="s" s="17">
        <v>136</v>
      </c>
      <c r="B31" t="str" s="14">
        <f>"[VERSER] "&amp;Procedure!D11</f>
        <v>[VERSER] Verser dans un bocal propre, réserver au chaud jusqu'à tripler de volume, grosses bulles, début de crevasses.</v>
      </c>
      <c r="C31"/>
      <c r="D31"/>
    </row>
    <row r="32">
      <c r="A32"/>
      <c r="B32" t="str" s="18">
        <f>"ℹ "&amp;Procedure!E11</f>
        <v>ℹ</v>
      </c>
      <c r="C32"/>
      <c r="D32"/>
    </row>
    <row r="33">
      <c r="A33"/>
      <c r="B33"/>
      <c r="C33"/>
      <c r="D33"/>
    </row>
    <row r="34">
      <c r="A34" t="s" s="16">
        <v>141</v>
      </c>
      <c r="B34"/>
      <c r="C34"/>
      <c r="D34"/>
    </row>
    <row r="35">
      <c r="A35" t="s" s="17">
        <v>130</v>
      </c>
      <c r="B35" t="str" s="14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132</v>
      </c>
      <c r="C37" s="11">
        <f>'Besoins'!$B$2*0.0105263158</f>
        <v>0.010526</v>
      </c>
      <c r="D37" t="s">
        <v>35</v>
      </c>
    </row>
    <row r="38">
      <c r="A38"/>
      <c r="B38" t="str" s="18">
        <f>"ℹ "&amp;Procedure!E12</f>
        <v>ℹ</v>
      </c>
      <c r="C38"/>
      <c r="D38"/>
    </row>
    <row r="39">
      <c r="A39" t="s" s="17">
        <v>134</v>
      </c>
      <c r="B39" t="str" s="14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7">
        <v>135</v>
      </c>
      <c r="B41" t="str" s="14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8">
        <f>"ℹ "&amp;Procedure!E14</f>
        <v>ℹ</v>
      </c>
      <c r="C42"/>
      <c r="D42"/>
    </row>
    <row r="43">
      <c r="A43"/>
      <c r="B43"/>
      <c r="C43"/>
      <c r="D43"/>
    </row>
    <row r="44">
      <c r="A44" t="s" s="19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2:D12"/>
    <mergeCell ref="B13:D13"/>
    <mergeCell ref="B14:D14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2026-10-30T13:56:19Z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2026-10-30T13:56:19Z</dcterms:modified>
  <cp:revision>1</cp:revision>
</cp:coreProperties>
</file>