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<sst xmlns="http://schemas.openxmlformats.org/spreadsheetml/2006/main" count="88" uniqueCount="88">
  <si>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</si>
  <si>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</si>
  <si>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</si>
  <si>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</si>
  <si>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</si>
  <si>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</si>
  <si>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</si>
  <si>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</si>
  <si>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</si>
  <si>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</si>
  <si>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</si>
  <si>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</si>
  <si>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</si>
  <si>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</si>
  <si>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</si>
  <si>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</si>
  <si>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</si>
  <si>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</si>
  <si>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</si>
  <si>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</si>
  <si>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</si>
  <si>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</si>
  <si>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</si>
  <si>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</si>
  <si>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</si>
  <si>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</si>
  <si>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</si>
  <si>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</si>
  <si>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</si>
  <si>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</si>
  <si>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</si>
  <si>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</si>
  <si>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</si>
  <si>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</si>
  <si>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</si>
  <si>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Petits pains feuilletés (Ferrandi)</t>
  </si>
  <si>
    <t>FRASER</t>
  </si>
  <si>
    <t>Frasez farine (500g), eau (270g), sel (9g), levure (5g) 5 min lent, pétrissez 5 min moyen.</t>
  </si>
  <si>
    <t>≤24°C</t>
  </si>
  <si>
    <t>10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</si>
  <si>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</si>
  <si>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</si>
  <si>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</si>
  <si>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</si>
  <si>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 avec détentes intermédiaires.</t>
  </si>
  <si>
    <t>45 min (repos)</t>
  </si>
  <si>
    <t>Abaissez, roulez en boudin, détaillez 16 tronçons, dans les moules graissés.</t>
  </si>
  <si>
    <t>APPRÊTER</t>
  </si>
  <si>
    <t>Apprêt en étuve à 28°C.</t>
  </si>
  <si>
    <t>90 min (repos)</t>
  </si>
  <si>
    <t>ENFOURNER</t>
  </si>
  <si>
    <t>Enfournez, badigeonnez de beurre noisette (50g) et fleur de sel à la sortie.</t>
  </si>
  <si>
    <t>230°C</t>
  </si>
  <si>
    <t>20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</si>
  <si>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</si>
  <si>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</si>
  <si>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</si>
  <si>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</si>
  <si>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</si>
  <si>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</si>
  <si>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</si>
  <si>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</si>
  <si>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</si>
  <si>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</si>
  <si>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</si>
  <si>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</si>
  <si>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</si>
  <si>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</si>
  <si>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</si>
  <si>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</si>
  <si>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</si>
  <si>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</si>
  <si>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</si>
  <si>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</si>
  <si>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 xml:space="preserve">        ↳ Beurre doux 82% MG plaquette</t>
  </si>
  <si>
    <t xml:space="preserve">    ↳ Beurre doux 82% MG plaquette</t>
  </si>
  <si>
    <t>Fiche technique — Petits pains feuilletés (Ferrandi)</t>
  </si>
  <si>
    <t>Petits pains feuilletés (Ferrandi)  FER-PTPAINSFEUIL</t>
  </si>
  <si>
    <t>1.</t>
  </si>
  <si>
    <t>2.</t>
  </si>
  <si>
    <t>3.</t>
  </si>
  <si>
    <t xml:space="preserve">    Beurre de tourage (Ferrandi)</t>
  </si>
  <si>
    <t>4.</t>
  </si>
  <si>
    <t>5.</t>
  </si>
  <si>
    <t>6.</t>
  </si>
  <si>
    <t xml:space="preserve">    Beurre doux 82% MG plaquette</t>
  </si>
  <si>
    <t>↳ Beurre de tourage (Ferrandi)  FER-BEURTOUR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</si>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</sst>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0.934</v>
      </c>
      <c r="C3" t="s" s="5">
        <v>3</v>
      </c>
      <c r="D3"/>
      <c r="E3"/>
      <c r="F3"/>
    </row>
    <row r="4">
      <c r="A4" t="s">
        <v>4</v>
      </c>
      <c r="B4" s="6">
        <f>$B$2*B3</f>
        <v>0.934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0.27</v>
      </c>
      <c r="E7" s="6">
        <f>D7*$B$2</f>
        <v>0.27</v>
      </c>
      <c r="F7" t="s">
        <v>15</v>
      </c>
      <c r="G7" s="8">
        <f>E7*0.0043</f>
        <v>0.001161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8">
        <f>E8*0.95</f>
        <v>0.475</v>
      </c>
    </row>
    <row r="9">
      <c r="A9" t="s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3</v>
      </c>
      <c r="G9" s="8">
        <f>E9*5.2</f>
        <v>1.04</v>
      </c>
    </row>
    <row r="10">
      <c r="A10" t="s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3</v>
      </c>
      <c r="G10" s="8">
        <f>E10*2.2</f>
        <v>0.011</v>
      </c>
    </row>
    <row r="11">
      <c r="A11" t="s">
        <v>25</v>
      </c>
      <c r="B11" t="s">
        <v>26</v>
      </c>
      <c r="C11" t="s">
        <v>27</v>
      </c>
      <c r="D11" s="4">
        <v>0.009</v>
      </c>
      <c r="E11" s="6">
        <f>D11*$B$2</f>
        <v>0.009</v>
      </c>
      <c r="F11" t="s">
        <v>3</v>
      </c>
      <c r="G11" s="8">
        <f>E11*0.35</f>
        <v>0.00315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1">
        <v>37</v>
      </c>
      <c r="E2" t="s" s="11">
        <v>38</v>
      </c>
      <c r="F2" t="s">
        <v>39</v>
      </c>
    </row>
    <row r="3">
      <c r="A3" t="s">
        <v>35</v>
      </c>
      <c r="B3">
        <v>2</v>
      </c>
      <c r="C3" t="s">
        <v>40</v>
      </c>
      <c r="D3" t="s" s="11">
        <v>41</v>
      </c>
      <c r="E3" t="s" s="11"/>
      <c r="F3" t="s">
        <v>42</v>
      </c>
    </row>
    <row r="4">
      <c r="A4" t="s">
        <v>35</v>
      </c>
      <c r="B4">
        <v>3</v>
      </c>
      <c r="C4" t="s">
        <v>43</v>
      </c>
      <c r="D4" t="s" s="11">
        <v>44</v>
      </c>
      <c r="E4" t="s" s="11"/>
      <c r="F4" t="s">
        <v>45</v>
      </c>
    </row>
    <row r="5">
      <c r="A5" t="s">
        <v>35</v>
      </c>
      <c r="B5">
        <v>4</v>
      </c>
      <c r="C5" t="s">
        <v>43</v>
      </c>
      <c r="D5" t="s" s="11">
        <v>46</v>
      </c>
      <c r="E5" t="s" s="11"/>
      <c r="F5"/>
    </row>
    <row r="6">
      <c r="A6" t="s">
        <v>35</v>
      </c>
      <c r="B6">
        <v>5</v>
      </c>
      <c r="C6" t="s">
        <v>47</v>
      </c>
      <c r="D6" t="s" s="11">
        <v>48</v>
      </c>
      <c r="E6" t="s" s="11"/>
      <c r="F6" t="s">
        <v>49</v>
      </c>
    </row>
    <row r="7">
      <c r="A7" t="s">
        <v>35</v>
      </c>
      <c r="B7">
        <v>6</v>
      </c>
      <c r="C7" t="s">
        <v>50</v>
      </c>
      <c r="D7" t="s" s="11">
        <v>51</v>
      </c>
      <c r="E7" t="s" s="11">
        <v>52</v>
      </c>
      <c r="F7" t="s">
        <v>53</v>
      </c>
    </row>
    <row r="8">
      <c r="A8" t="s">
        <v>54</v>
      </c>
      <c r="B8">
        <v>1</v>
      </c>
      <c r="C8" t="s">
        <v>55</v>
      </c>
      <c r="D8" t="s" s="11">
        <v>56</v>
      </c>
      <c r="E8" t="s" s="11"/>
      <c r="F8" t="s">
        <v>57</v>
      </c>
    </row>
    <row r="9">
      <c r="A9" t="s">
        <v>54</v>
      </c>
      <c r="B9">
        <v>2</v>
      </c>
      <c r="C9" t="s">
        <v>58</v>
      </c>
      <c r="D9" t="s" s="11">
        <v>59</v>
      </c>
      <c r="E9" t="s" s="11"/>
      <c r="F9"/>
    </row>
    <row r="10">
      <c r="A10" t="s">
        <v>54</v>
      </c>
      <c r="B10">
        <v>3</v>
      </c>
      <c r="C10" t="s">
        <v>58</v>
      </c>
      <c r="D10" t="s" s="11">
        <v>60</v>
      </c>
      <c r="E10" t="s" s="11"/>
      <c r="F10"/>
    </row>
    <row r="11">
      <c r="A11" t="s">
        <v>54</v>
      </c>
      <c r="B11">
        <v>4</v>
      </c>
      <c r="C11"/>
      <c r="D11" t="s" s="11">
        <v>61</v>
      </c>
      <c r="E11" t="s" s="11"/>
      <c r="F11" t="s">
        <v>62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35</v>
      </c>
      <c r="C2" t="s">
        <v>67</v>
      </c>
      <c r="D2" s="6">
        <f>'Besoins'!$B$2*0.934</f>
        <v>0.934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'Besoins'!$B$2*0.5</f>
        <v>0.5</v>
      </c>
      <c r="E3" t="s">
        <v>3</v>
      </c>
    </row>
    <row r="4">
      <c r="A4">
        <v>1</v>
      </c>
      <c r="B4" t="s">
        <v>70</v>
      </c>
      <c r="C4" t="s">
        <v>69</v>
      </c>
      <c r="D4" s="6">
        <f>'Besoins'!$B$2*0.27</f>
        <v>0.27</v>
      </c>
      <c r="E4" t="s">
        <v>15</v>
      </c>
    </row>
    <row r="5">
      <c r="A5">
        <v>1</v>
      </c>
      <c r="B5" t="s">
        <v>71</v>
      </c>
      <c r="C5" t="s">
        <v>69</v>
      </c>
      <c r="D5" s="6">
        <f>'Besoins'!$B$2*0.009</f>
        <v>0.009</v>
      </c>
      <c r="E5" t="s">
        <v>3</v>
      </c>
    </row>
    <row r="6">
      <c r="A6">
        <v>1</v>
      </c>
      <c r="B6" t="s">
        <v>72</v>
      </c>
      <c r="C6" t="s">
        <v>69</v>
      </c>
      <c r="D6" s="6">
        <f>'Besoins'!$B$2*0.005</f>
        <v>0.005</v>
      </c>
      <c r="E6" t="s">
        <v>3</v>
      </c>
    </row>
    <row r="7">
      <c r="A7">
        <v>1</v>
      </c>
      <c r="B7" t="s">
        <v>73</v>
      </c>
      <c r="C7" t="s">
        <v>67</v>
      </c>
      <c r="D7" s="6">
        <f>'Besoins'!$B$2*0.15</f>
        <v>0.15</v>
      </c>
      <c r="E7" t="s">
        <v>3</v>
      </c>
    </row>
    <row r="8">
      <c r="A8">
        <v>2</v>
      </c>
      <c r="B8" t="s">
        <v>74</v>
      </c>
      <c r="C8" t="s">
        <v>69</v>
      </c>
      <c r="D8" s="6">
        <f>'Besoins'!$B$2*0.15</f>
        <v>0.15</v>
      </c>
      <c r="E8" t="s">
        <v>3</v>
      </c>
    </row>
    <row r="9">
      <c r="A9">
        <v>1</v>
      </c>
      <c r="B9" t="s">
        <v>75</v>
      </c>
      <c r="C9" t="s">
        <v>69</v>
      </c>
      <c r="D9" s="6">
        <f>'Besoins'!$B$2*0.05</f>
        <v>0.05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76</v>
      </c>
      <c r="B1"/>
      <c r="C1"/>
      <c r="D1"/>
    </row>
    <row r="2">
      <c r="A2" t="str" s="12">
        <f>"FER-PTPAINSFEUIL · BOU.PAINS_SPECIAUX · référence : "&amp;Besoins!B3&amp;" "&amp;Besoins!C3&amp;" · multiplicateur réglable sur la feuille ""Besoins"""</f>
        <v>FER-PTPAINSFEUIL · BOU.PAINS_SPECIAUX · référence : 0,934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77</v>
      </c>
      <c r="B4"/>
      <c r="C4"/>
      <c r="D4"/>
    </row>
    <row r="5">
      <c r="A5" t="s" s="14">
        <v>78</v>
      </c>
      <c r="B5" t="str" s="11">
        <f>"[FRASER] "&amp;Procedure!D2</f>
        <v>[FRASER] Frasez farine (500g), eau (270g), sel (9g), levure (5g) 5 min lent, pétrissez 5 min moyen.</v>
      </c>
      <c r="C5"/>
      <c r="D5"/>
    </row>
    <row r="6">
      <c r="A6"/>
      <c r="B6" t="str">
        <f>Besoins!B8</f>
        <v>Farine de gruau T45 (force boulangère)</v>
      </c>
      <c r="C6" s="6">
        <f>Besoins!E8</f>
        <v>0.5</v>
      </c>
      <c r="D6" t="str">
        <f>Besoins!F8</f>
        <v>kg</v>
      </c>
    </row>
    <row r="7">
      <c r="A7"/>
      <c r="B7" t="str">
        <f>Besoins!B7</f>
        <v>Eau (robinet - moy. France 2026)</v>
      </c>
      <c r="C7" s="6">
        <f>Besoins!E7</f>
        <v>0.27</v>
      </c>
      <c r="D7" t="str">
        <f>Besoins!F7</f>
        <v>lt</v>
      </c>
    </row>
    <row r="8">
      <c r="A8"/>
      <c r="B8" t="str">
        <f>Besoins!B11</f>
        <v>Sel fin de cuisine</v>
      </c>
      <c r="C8" s="6">
        <f>Besoins!E11</f>
        <v>0.009</v>
      </c>
      <c r="D8" t="str">
        <f>Besoins!F11</f>
        <v>kg</v>
      </c>
    </row>
    <row r="9">
      <c r="A9"/>
      <c r="B9" t="str">
        <f>Besoins!B10</f>
        <v>Levure fraîche de boulanger</v>
      </c>
      <c r="C9" s="6">
        <f>Besoins!E10</f>
        <v>0.005</v>
      </c>
      <c r="D9" t="str">
        <f>Besoins!F10</f>
        <v>kg</v>
      </c>
    </row>
    <row r="10">
      <c r="A10"/>
      <c r="B10" t="str" s="15">
        <f>"ℹ "&amp;Procedure!E2</f>
        <v>ℹ</v>
      </c>
      <c r="C10"/>
      <c r="D10"/>
    </row>
    <row r="11">
      <c r="A11" t="s" s="14">
        <v>79</v>
      </c>
      <c r="B11" t="str" s="11">
        <f>"[POINTER] "&amp;Procedure!D3</f>
        <v>[POINTER] Pointez avec rabat, boulez, détendez au réfrigérateur.</v>
      </c>
      <c r="C11"/>
      <c r="D11"/>
    </row>
    <row r="12">
      <c r="A12" t="s" s="14">
        <v>80</v>
      </c>
      <c r="B12" t="str" s="11">
        <f>"[ABAISSER] "&amp;Procedure!D4</f>
        <v>[ABAISSER] Abaissez, enveloppez le beurre de tourage (150g), tour double puis tour simple avec détentes intermédiaires.</v>
      </c>
      <c r="C12"/>
      <c r="D12"/>
    </row>
    <row r="13">
      <c r="A13"/>
      <c r="B13" t="s">
        <v>81</v>
      </c>
      <c r="C13" s="6">
        <f>'Besoins'!$B$2*0.15</f>
        <v>0.15</v>
      </c>
      <c r="D13" t="s">
        <v>3</v>
      </c>
    </row>
    <row r="14">
      <c r="A14" t="s" s="14">
        <v>82</v>
      </c>
      <c r="B14" t="str" s="11">
        <f>"[ABAISSER] "&amp;Procedure!D5</f>
        <v>[ABAISSER] Abaissez, roulez en boudin, détaillez 16 tronçons, dans les moules graissés.</v>
      </c>
      <c r="C14"/>
      <c r="D14"/>
    </row>
    <row r="15">
      <c r="A15" t="s" s="14">
        <v>83</v>
      </c>
      <c r="B15" t="str" s="11">
        <f>"[APPRÊTER] "&amp;Procedure!D6</f>
        <v>[APPRÊTER] Apprêt en étuve à 28°C.</v>
      </c>
      <c r="C15"/>
      <c r="D15"/>
    </row>
    <row r="16">
      <c r="A16" t="s" s="14">
        <v>84</v>
      </c>
      <c r="B16" t="str" s="11">
        <f>"[ENFOURNER] "&amp;Procedure!D7</f>
        <v>[ENFOURNER] Enfournez, badigeonnez de beurre noisette (50g) et fleur de sel à la sortie.</v>
      </c>
      <c r="C16"/>
      <c r="D16"/>
    </row>
    <row r="17">
      <c r="A17"/>
      <c r="B17" t="s">
        <v>85</v>
      </c>
      <c r="C17" s="6">
        <f>'Besoins'!$B$2*0.05</f>
        <v>0.05</v>
      </c>
      <c r="D17" t="s">
        <v>3</v>
      </c>
    </row>
    <row r="18">
      <c r="A18"/>
      <c r="B18" t="str" s="15">
        <f>"ℹ "&amp;Procedure!E7</f>
        <v>ℹ</v>
      </c>
      <c r="C18"/>
      <c r="D18"/>
    </row>
    <row r="19">
      <c r="A19"/>
      <c r="B19"/>
      <c r="C19"/>
      <c r="D19"/>
    </row>
    <row r="20">
      <c r="A20" t="s" s="13">
        <v>86</v>
      </c>
      <c r="B20"/>
      <c r="C20"/>
      <c r="D20"/>
    </row>
    <row r="21">
      <c r="A21" t="s" s="14">
        <v>78</v>
      </c>
      <c r="B21" t="str" s="11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4">
        <v>79</v>
      </c>
      <c r="B22" t="str" s="11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85</v>
      </c>
      <c r="C23" s="6">
        <f>'Besoins'!$B$2*0.15</f>
        <v>0.15</v>
      </c>
      <c r="D23" t="s">
        <v>3</v>
      </c>
    </row>
    <row r="24">
      <c r="A24" t="s" s="14">
        <v>80</v>
      </c>
      <c r="B24" t="str" s="11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85</v>
      </c>
      <c r="C25" s="6">
        <f>'Besoins'!$B$2*0.15</f>
        <v>0.15</v>
      </c>
      <c r="D25" t="s">
        <v>3</v>
      </c>
    </row>
    <row r="26">
      <c r="A26" t="s" s="14">
        <v>82</v>
      </c>
      <c r="B26" t="str" s="11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87</v>
      </c>
      <c r="B28"/>
      <c r="C28"/>
      <c r="D28"/>
    </row>
  </sheetData>
  <sheetProtection sheet="1"/>
  <mergeCells count="17">
    <mergeCell ref="A1:D1"/>
    <mergeCell ref="A2:D2"/>
    <mergeCell ref="A4:D4"/>
    <mergeCell ref="B5:D5"/>
    <mergeCell ref="B10:D10"/>
    <mergeCell ref="B11:D11"/>
    <mergeCell ref="B12:D12"/>
    <mergeCell ref="B14:D14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2026-09-15T15:40:16Z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2026-09-15T15:40:16Z</dcterms:modified>
  <cp:revision>1</cp:revision>
</cp:coreProperties>
</file>