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<sst xmlns="http://schemas.openxmlformats.org/spreadsheetml/2006/main" count="140" uniqueCount="140">
  <si>
    <t>Fiche technique</t>
  </si>
  <si>
    <t>Nom</t>
  </si>
  <si>
    <t>Pain au curcuma (Ferrandi)</t>
  </si>
  <si>
    <t>Code</t>
  </si>
  <si>
    <t>FER-PAINCURCUMA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</si>
  <si>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</si>
  <si>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</si>
  <si>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</si>
  <si>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</si>
  <si>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</si>
  <si>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</si>
  <si>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</si>
  <si>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</si>
  <si>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</si>
  <si>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</si>
  <si>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0,828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</si>
  <si>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</si>
  <si>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</si>
  <si>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</si>
  <si>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</si>
  <si>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</si>
  <si>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</si>
  <si>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</si>
  <si>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</si>
  <si>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</si>
  <si>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</si>
  <si>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</si>
  <si>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</si>
  <si>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</si>
  <si>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</si>
  <si>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</si>
  <si>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</si>
  <si>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</si>
  <si>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</si>
  <si>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</si>
  <si>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</si>
  <si>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EPI-CURCUMA</t>
  </si>
  <si>
    <t>Curcuma moulu</t>
  </si>
  <si>
    <t>Épices en poudre et graines</t>
  </si>
  <si>
    <t>EPI-PAVOT</t>
  </si>
  <si>
    <t>Graines de pavot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</si>
  <si>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</si>
  <si>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</si>
  <si>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</si>
  <si>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</si>
  <si>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</si>
  <si>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</si>
  <si>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HUI-OLIVE-VE</t>
  </si>
  <si>
    <t>Huile d'olive vierge extra</t>
  </si>
  <si>
    <t>Huiles végétales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</si>
  <si>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</si>
  <si>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</si>
  <si>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</si>
  <si>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</si>
  <si>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</si>
  <si>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</si>
  <si>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</si>
  <si>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</si>
  <si>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</si>
  <si>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</si>
  <si>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</si>
  <si>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</si>
  <si>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</si>
  <si>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0,828 kg)</t>
  </si>
  <si>
    <t>recette</t>
  </si>
  <si>
    <t>Pains spéciaux</t>
  </si>
  <si>
    <t xml:space="preserve">    ↳ Curcuma moulu</t>
  </si>
  <si>
    <t>matiere</t>
  </si>
  <si>
    <t xml:space="preserve">    ↳ Farine de tradition française T65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</si>
  <si>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</si>
  <si>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</si>
  <si>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</si>
  <si>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</si>
  <si>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</si>
  <si>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</si>
  <si>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</si>
  <si>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</si>
  <si>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</si>
  <si>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</si>
  <si>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</si>
  <si>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 xml:space="preserve">    ↳ Huile d'olive vierge extra</t>
  </si>
  <si>
    <t xml:space="preserve">    ↳ Graines de pavot</t>
  </si>
  <si>
    <t>Recette</t>
  </si>
  <si>
    <t>#</t>
  </si>
  <si>
    <t>Verbe</t>
  </si>
  <si>
    <t>Étape</t>
  </si>
  <si>
    <t>Précision technique</t>
  </si>
  <si>
    <t>Durée</t>
  </si>
  <si>
    <t>FRASER</t>
  </si>
  <si>
    <t>Frasez curcuma (10g), farine (420g), eau (260g), sel (8g), levure (5g) et levain liquide (40g), 8 min puis 2 min moyen.</t>
  </si>
  <si>
    <t>≤24°C</t>
  </si>
  <si>
    <t>10 min (prepa)</t>
  </si>
  <si>
    <t>POINTER</t>
  </si>
  <si>
    <t>Pointez avec rabat après 30 min.</t>
  </si>
  <si>
    <t>60 min (repos)</t>
  </si>
  <si>
    <t>DIVISER</t>
  </si>
  <si>
    <t>Divisez en 2 gros pâtons de 270g et 2 petits de 100g, boulez, détendez.</t>
  </si>
  <si>
    <t>30 min (repos)</t>
  </si>
  <si>
    <t>ABAISSER</t>
  </si>
  <si>
    <t>Abaissez les petits en disques de 18cm, humidifiez, couvrez de pavot (70g), incisez une croix.</t>
  </si>
  <si>
    <t>Reboulez les gros pâtons avec l'huile d'olive (30g), posez soudure vers le haut sur les disques, enfermez.</t>
  </si>
  <si>
    <t>APPRÊTER</t>
  </si>
  <si>
    <t>Apprêt en étuve à 24°C.</t>
  </si>
  <si>
    <t>45 min (repos)</t>
  </si>
  <si>
    <t>VERSER</t>
  </si>
  <si>
    <t>Buée, croix vers le haut, enfournez.</t>
  </si>
  <si>
    <t>240°C</t>
  </si>
  <si>
    <t>35 min (cuisson)</t>
  </si>
  <si>
    <t>Levain liquide (rafraîchi, Ferrandi)</t>
  </si>
  <si>
    <t>Verser l'eau (120g) à 45°C dans le bocal du levain, délayer légèrement à la maryse.</t>
  </si>
  <si>
    <t>Eau à 45°C</t>
  </si>
  <si>
    <t>5 min (prepa)</t>
  </si>
  <si>
    <t>Verser le levain tout point (60g) dans un saladier, fouetter jusqu'à petites bulles.</t>
  </si>
  <si>
    <t>INCORPORER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</si>
  <si>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</si>
  <si>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</si>
  <si>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</si>
  <si>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</si>
  <si>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</si>
  <si>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</si>
  <si>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</si>
  <si>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</si>
  <si>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</si>
  <si>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</si>
  <si>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</si>
  <si>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Pain au curcuma (Ferrandi)</t>
  </si>
  <si>
    <t>Pain au curcuma (Ferrandi)  FER-PAINCURCUMA</t>
  </si>
  <si>
    <t>1.</t>
  </si>
  <si>
    <t xml:space="preserve">    Farine de tradition française T65</t>
  </si>
  <si>
    <t xml:space="preserve">    Eau (robinet - moy. France 2026)</t>
  </si>
  <si>
    <t xml:space="preserve">    Levain liquide (rafraîchi, Ferrandi)</t>
  </si>
  <si>
    <t>2.</t>
  </si>
  <si>
    <t>3.</t>
  </si>
  <si>
    <t>4.</t>
  </si>
  <si>
    <t>5.</t>
  </si>
  <si>
    <t>6.</t>
  </si>
  <si>
    <t>7.</t>
  </si>
  <si>
    <t>↳ Levain liquide (rafraîchi, Ferrandi)  FER-LEVLIQ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</si>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</sst>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1.1330406947368</v>
      </c>
    </row>
    <row r="12">
      <c r="A12" t="s" s="3">
        <v>17</v>
      </c>
      <c r="B12" s="4">
        <v>1.3684066361556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1.1330406947368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0.828</v>
      </c>
      <c r="C3" t="s" s="10">
        <v>25</v>
      </c>
      <c r="D3"/>
      <c r="E3"/>
      <c r="F3"/>
    </row>
    <row r="4">
      <c r="A4" t="s">
        <v>26</v>
      </c>
      <c r="B4" s="11">
        <f>$B$2*B3</f>
        <v>0.828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0.280211</v>
      </c>
      <c r="E7" s="11">
        <f>D7*$B$2</f>
        <v>0.280211</v>
      </c>
      <c r="F7" t="s">
        <v>35</v>
      </c>
      <c r="G7" s="4">
        <f>E7*0.0042999927</f>
        <v>0.001205</v>
      </c>
    </row>
    <row r="8">
      <c r="A8" t="s">
        <v>36</v>
      </c>
      <c r="B8" t="s">
        <v>37</v>
      </c>
      <c r="C8" t="s">
        <v>38</v>
      </c>
      <c r="D8" s="9">
        <v>0.01</v>
      </c>
      <c r="E8" s="11">
        <f>D8*$B$2</f>
        <v>0.01</v>
      </c>
      <c r="F8" t="s">
        <v>25</v>
      </c>
      <c r="G8" s="4">
        <f>E8*7.5</f>
        <v>0.075</v>
      </c>
    </row>
    <row r="9">
      <c r="A9" t="s">
        <v>39</v>
      </c>
      <c r="B9" t="s">
        <v>40</v>
      </c>
      <c r="C9" t="s">
        <v>38</v>
      </c>
      <c r="D9" s="9">
        <v>0.07</v>
      </c>
      <c r="E9" s="11">
        <f>D9*$B$2</f>
        <v>0.07</v>
      </c>
      <c r="F9" t="s">
        <v>25</v>
      </c>
      <c r="G9" s="4">
        <f>E9*6.5</f>
        <v>0.455</v>
      </c>
    </row>
    <row r="10">
      <c r="A10" t="s">
        <v>41</v>
      </c>
      <c r="B10" t="s">
        <v>42</v>
      </c>
      <c r="C10" t="s">
        <v>43</v>
      </c>
      <c r="D10" s="9">
        <v>0.003579</v>
      </c>
      <c r="E10" s="11">
        <f>D10*$B$2</f>
        <v>0.003579</v>
      </c>
      <c r="F10" t="s">
        <v>25</v>
      </c>
      <c r="G10" s="4">
        <f>E10*1.1999823532</f>
        <v>0.004295</v>
      </c>
    </row>
    <row r="11">
      <c r="A11" t="s">
        <v>44</v>
      </c>
      <c r="B11" t="s">
        <v>45</v>
      </c>
      <c r="C11" t="s">
        <v>46</v>
      </c>
      <c r="D11" s="9">
        <v>0.436</v>
      </c>
      <c r="E11" s="11">
        <f>D11*$B$2</f>
        <v>0.436</v>
      </c>
      <c r="F11" t="s">
        <v>25</v>
      </c>
      <c r="G11" s="4">
        <f>E11*0.82</f>
        <v>0.35752</v>
      </c>
    </row>
    <row r="12">
      <c r="A12" t="s">
        <v>47</v>
      </c>
      <c r="B12" t="s">
        <v>48</v>
      </c>
      <c r="C12" t="s">
        <v>49</v>
      </c>
      <c r="D12" s="9">
        <v>0.03</v>
      </c>
      <c r="E12" s="11">
        <f>D12*$B$2</f>
        <v>0.03</v>
      </c>
      <c r="F12" t="s">
        <v>35</v>
      </c>
      <c r="G12" s="4">
        <f>E12*7.5</f>
        <v>0.225</v>
      </c>
    </row>
    <row r="13">
      <c r="A13" t="s">
        <v>50</v>
      </c>
      <c r="B13" t="s">
        <v>51</v>
      </c>
      <c r="C13" t="s">
        <v>52</v>
      </c>
      <c r="D13" s="9">
        <v>0.005</v>
      </c>
      <c r="E13" s="11">
        <f>D13*$B$2</f>
        <v>0.005</v>
      </c>
      <c r="F13" t="s">
        <v>25</v>
      </c>
      <c r="G13" s="4">
        <f>E13*2.2</f>
        <v>0.011</v>
      </c>
    </row>
    <row r="14">
      <c r="A14" t="s">
        <v>53</v>
      </c>
      <c r="B14" t="s">
        <v>54</v>
      </c>
      <c r="C14" t="s">
        <v>55</v>
      </c>
      <c r="D14" s="9">
        <v>0.008</v>
      </c>
      <c r="E14" s="11">
        <f>D14*$B$2</f>
        <v>0.008</v>
      </c>
      <c r="F14" t="s">
        <v>25</v>
      </c>
      <c r="G14" s="4">
        <f>E14*0.35</f>
        <v>0.0028</v>
      </c>
    </row>
    <row r="15">
      <c r="A15" t="s">
        <v>56</v>
      </c>
      <c r="B15" t="s">
        <v>57</v>
      </c>
      <c r="C15" t="s">
        <v>58</v>
      </c>
      <c r="D15" s="9">
        <v>0.000211</v>
      </c>
      <c r="E15" s="11">
        <f>D15*$B$2</f>
        <v>0.000211</v>
      </c>
      <c r="F15" t="s">
        <v>25</v>
      </c>
      <c r="G15" s="4">
        <f>E15*5.7869792966</f>
        <v>0.001221</v>
      </c>
    </row>
    <row r="16">
      <c r="A16"/>
      <c r="B16"/>
      <c r="C16"/>
      <c r="D16"/>
      <c r="E16"/>
      <c r="F16" t="s" s="3">
        <v>59</v>
      </c>
      <c r="G16" s="12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64</v>
      </c>
      <c r="D2" s="11">
        <v>0.828</v>
      </c>
      <c r="E2" t="s">
        <v>25</v>
      </c>
      <c r="F2" t="s">
        <v>65</v>
      </c>
    </row>
    <row r="3">
      <c r="A3">
        <v>1</v>
      </c>
      <c r="B3" t="s">
        <v>66</v>
      </c>
      <c r="C3" t="s">
        <v>67</v>
      </c>
      <c r="D3" s="11">
        <v>0.01</v>
      </c>
      <c r="E3" t="s">
        <v>25</v>
      </c>
      <c r="F3" t="s">
        <v>38</v>
      </c>
    </row>
    <row r="4">
      <c r="A4">
        <v>1</v>
      </c>
      <c r="B4" t="s">
        <v>68</v>
      </c>
      <c r="C4" t="s">
        <v>67</v>
      </c>
      <c r="D4" s="11">
        <v>0.42</v>
      </c>
      <c r="E4" t="s">
        <v>25</v>
      </c>
      <c r="F4" t="s">
        <v>46</v>
      </c>
    </row>
    <row r="5">
      <c r="A5">
        <v>1</v>
      </c>
      <c r="B5" t="s">
        <v>69</v>
      </c>
      <c r="C5" t="s">
        <v>67</v>
      </c>
      <c r="D5" s="11">
        <v>0.26</v>
      </c>
      <c r="E5" t="s">
        <v>35</v>
      </c>
      <c r="F5" t="s">
        <v>34</v>
      </c>
    </row>
    <row r="6">
      <c r="A6">
        <v>1</v>
      </c>
      <c r="B6" t="s">
        <v>70</v>
      </c>
      <c r="C6" t="s">
        <v>67</v>
      </c>
      <c r="D6" s="11">
        <v>0.008</v>
      </c>
      <c r="E6" t="s">
        <v>25</v>
      </c>
      <c r="F6" t="s">
        <v>55</v>
      </c>
    </row>
    <row r="7">
      <c r="A7">
        <v>1</v>
      </c>
      <c r="B7" t="s">
        <v>71</v>
      </c>
      <c r="C7" t="s">
        <v>67</v>
      </c>
      <c r="D7" s="11">
        <v>0.005</v>
      </c>
      <c r="E7" t="s">
        <v>25</v>
      </c>
      <c r="F7" t="s">
        <v>52</v>
      </c>
    </row>
    <row r="8">
      <c r="A8">
        <v>1</v>
      </c>
      <c r="B8" t="s">
        <v>72</v>
      </c>
      <c r="C8" t="s">
        <v>64</v>
      </c>
      <c r="D8" s="11">
        <v>0.04</v>
      </c>
      <c r="E8" t="s">
        <v>25</v>
      </c>
      <c r="F8" t="s">
        <v>73</v>
      </c>
    </row>
    <row r="9">
      <c r="A9">
        <v>2</v>
      </c>
      <c r="B9" t="s">
        <v>74</v>
      </c>
      <c r="C9" t="s">
        <v>64</v>
      </c>
      <c r="D9" s="11">
        <v>0.008</v>
      </c>
      <c r="E9" t="s">
        <v>25</v>
      </c>
      <c r="F9" t="s">
        <v>73</v>
      </c>
    </row>
    <row r="10">
      <c r="A10">
        <v>3</v>
      </c>
      <c r="B10" t="s">
        <v>75</v>
      </c>
      <c r="C10" t="s">
        <v>67</v>
      </c>
      <c r="D10" s="11">
        <v>0</v>
      </c>
      <c r="E10" t="s">
        <v>25</v>
      </c>
      <c r="F10" t="s">
        <v>58</v>
      </c>
    </row>
    <row r="11">
      <c r="A11">
        <v>3</v>
      </c>
      <c r="B11" t="s">
        <v>76</v>
      </c>
      <c r="C11" t="s">
        <v>67</v>
      </c>
      <c r="D11" s="11">
        <v>0.004</v>
      </c>
      <c r="E11" t="s">
        <v>35</v>
      </c>
      <c r="F11" t="s">
        <v>34</v>
      </c>
    </row>
    <row r="12">
      <c r="A12">
        <v>3</v>
      </c>
      <c r="B12" t="s">
        <v>77</v>
      </c>
      <c r="C12" t="s">
        <v>67</v>
      </c>
      <c r="D12" s="11">
        <v>0.004</v>
      </c>
      <c r="E12" t="s">
        <v>25</v>
      </c>
      <c r="F12" t="s">
        <v>43</v>
      </c>
    </row>
    <row r="13">
      <c r="A13">
        <v>2</v>
      </c>
      <c r="B13" t="s">
        <v>78</v>
      </c>
      <c r="C13" t="s">
        <v>67</v>
      </c>
      <c r="D13" s="11">
        <v>0.016</v>
      </c>
      <c r="E13" t="s">
        <v>35</v>
      </c>
      <c r="F13" t="s">
        <v>34</v>
      </c>
    </row>
    <row r="14">
      <c r="A14">
        <v>2</v>
      </c>
      <c r="B14" t="s">
        <v>79</v>
      </c>
      <c r="C14" t="s">
        <v>67</v>
      </c>
      <c r="D14" s="11">
        <v>0.016</v>
      </c>
      <c r="E14" t="s">
        <v>25</v>
      </c>
      <c r="F14" t="s">
        <v>46</v>
      </c>
    </row>
    <row r="15">
      <c r="A15">
        <v>1</v>
      </c>
      <c r="B15" t="s">
        <v>80</v>
      </c>
      <c r="C15" t="s">
        <v>67</v>
      </c>
      <c r="D15" s="11">
        <v>0.03</v>
      </c>
      <c r="E15" t="s">
        <v>35</v>
      </c>
      <c r="F15" t="s">
        <v>49</v>
      </c>
    </row>
    <row r="16">
      <c r="A16">
        <v>1</v>
      </c>
      <c r="B16" t="s">
        <v>81</v>
      </c>
      <c r="C16" t="s">
        <v>67</v>
      </c>
      <c r="D16" s="11">
        <v>0.07</v>
      </c>
      <c r="E16" t="s">
        <v>25</v>
      </c>
      <c r="F16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82</v>
      </c>
      <c r="B1" t="s" s="2">
        <v>83</v>
      </c>
      <c r="C1" t="s" s="2">
        <v>84</v>
      </c>
      <c r="D1" t="s" s="2">
        <v>85</v>
      </c>
      <c r="E1" t="s" s="2">
        <v>86</v>
      </c>
      <c r="F1" t="s" s="2">
        <v>87</v>
      </c>
    </row>
    <row r="2">
      <c r="A2" t="s">
        <v>2</v>
      </c>
      <c r="B2">
        <v>1</v>
      </c>
      <c r="C2" t="s">
        <v>88</v>
      </c>
      <c r="D2" t="s" s="13">
        <v>89</v>
      </c>
      <c r="E2" t="s" s="13">
        <v>90</v>
      </c>
      <c r="F2" t="s">
        <v>91</v>
      </c>
    </row>
    <row r="3">
      <c r="A3" t="s">
        <v>2</v>
      </c>
      <c r="B3">
        <v>2</v>
      </c>
      <c r="C3" t="s">
        <v>92</v>
      </c>
      <c r="D3" t="s" s="13">
        <v>93</v>
      </c>
      <c r="E3" t="s" s="13"/>
      <c r="F3" t="s">
        <v>94</v>
      </c>
    </row>
    <row r="4">
      <c r="A4" t="s">
        <v>2</v>
      </c>
      <c r="B4">
        <v>3</v>
      </c>
      <c r="C4" t="s">
        <v>95</v>
      </c>
      <c r="D4" t="s" s="13">
        <v>96</v>
      </c>
      <c r="E4" t="s" s="13"/>
      <c r="F4" t="s">
        <v>97</v>
      </c>
    </row>
    <row r="5">
      <c r="A5" t="s">
        <v>2</v>
      </c>
      <c r="B5">
        <v>4</v>
      </c>
      <c r="C5" t="s">
        <v>98</v>
      </c>
      <c r="D5" t="s" s="13">
        <v>99</v>
      </c>
      <c r="E5" t="s" s="13"/>
      <c r="F5"/>
    </row>
    <row r="6">
      <c r="A6" t="s">
        <v>2</v>
      </c>
      <c r="B6">
        <v>5</v>
      </c>
      <c r="C6"/>
      <c r="D6" t="s" s="13">
        <v>100</v>
      </c>
      <c r="E6" t="s" s="13"/>
      <c r="F6"/>
    </row>
    <row r="7">
      <c r="A7" t="s">
        <v>2</v>
      </c>
      <c r="B7">
        <v>6</v>
      </c>
      <c r="C7" t="s">
        <v>101</v>
      </c>
      <c r="D7" t="s" s="13">
        <v>102</v>
      </c>
      <c r="E7" t="s" s="13"/>
      <c r="F7" t="s">
        <v>103</v>
      </c>
    </row>
    <row r="8">
      <c r="A8" t="s">
        <v>2</v>
      </c>
      <c r="B8">
        <v>7</v>
      </c>
      <c r="C8" t="s">
        <v>104</v>
      </c>
      <c r="D8" t="s" s="13">
        <v>105</v>
      </c>
      <c r="E8" t="s" s="13">
        <v>106</v>
      </c>
      <c r="F8" t="s">
        <v>107</v>
      </c>
    </row>
    <row r="9">
      <c r="A9" t="s">
        <v>108</v>
      </c>
      <c r="B9">
        <v>1</v>
      </c>
      <c r="C9" t="s">
        <v>104</v>
      </c>
      <c r="D9" t="s" s="13">
        <v>109</v>
      </c>
      <c r="E9" t="s" s="13">
        <v>110</v>
      </c>
      <c r="F9" t="s">
        <v>111</v>
      </c>
    </row>
    <row r="10">
      <c r="A10" t="s">
        <v>108</v>
      </c>
      <c r="B10">
        <v>2</v>
      </c>
      <c r="C10" t="s">
        <v>104</v>
      </c>
      <c r="D10" t="s" s="13">
        <v>112</v>
      </c>
      <c r="E10" t="s" s="13"/>
      <c r="F10"/>
    </row>
    <row r="11">
      <c r="A11" t="s">
        <v>108</v>
      </c>
      <c r="B11">
        <v>3</v>
      </c>
      <c r="C11" t="s">
        <v>113</v>
      </c>
      <c r="D11" t="s" s="13">
        <v>114</v>
      </c>
      <c r="E11" t="s" s="13"/>
      <c r="F11"/>
    </row>
    <row r="12">
      <c r="A12" t="s">
        <v>108</v>
      </c>
      <c r="B12">
        <v>4</v>
      </c>
      <c r="C12" t="s">
        <v>104</v>
      </c>
      <c r="D12" t="s" s="13">
        <v>115</v>
      </c>
      <c r="E12" t="s" s="13">
        <v>116</v>
      </c>
      <c r="F12" t="s">
        <v>117</v>
      </c>
    </row>
    <row r="13">
      <c r="A13" t="s">
        <v>118</v>
      </c>
      <c r="B13">
        <v>1</v>
      </c>
      <c r="C13" t="s">
        <v>104</v>
      </c>
      <c r="D13" t="s" s="13">
        <v>119</v>
      </c>
      <c r="E13" t="s" s="13">
        <v>110</v>
      </c>
      <c r="F13" t="s">
        <v>111</v>
      </c>
    </row>
    <row r="14">
      <c r="A14" t="s">
        <v>118</v>
      </c>
      <c r="B14">
        <v>2</v>
      </c>
      <c r="C14" t="s">
        <v>113</v>
      </c>
      <c r="D14" t="s" s="13">
        <v>120</v>
      </c>
      <c r="E14" t="s" s="13"/>
      <c r="F14"/>
    </row>
    <row r="15">
      <c r="A15" t="s">
        <v>118</v>
      </c>
      <c r="B15">
        <v>3</v>
      </c>
      <c r="C15" t="s">
        <v>121</v>
      </c>
      <c r="D15" t="s" s="13">
        <v>122</v>
      </c>
      <c r="E15" t="s" s="13">
        <v>123</v>
      </c>
      <c r="F15" t="s">
        <v>124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125</v>
      </c>
      <c r="B1"/>
      <c r="C1"/>
      <c r="D1"/>
    </row>
    <row r="2">
      <c r="A2" t="str" s="14">
        <f>"FER-PAINCURCUMA · BOU.PAINS_SPECIAUX · référence : "&amp;Besoins!B3&amp;" "&amp;Besoins!C3&amp;" · multiplicateur réglable sur la feuille ""Besoins"""</f>
        <v>FER-PAINCURCUMA · BOU.PAINS_SPECIAUX · référence : 0,828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126</v>
      </c>
      <c r="B4"/>
      <c r="C4"/>
      <c r="D4"/>
    </row>
    <row r="5">
      <c r="A5" t="s" s="16">
        <v>127</v>
      </c>
      <c r="B5" t="str" s="13">
        <f>"[FRASER] "&amp;Procedure!D2</f>
        <v>[FRASER] Frasez curcuma (10g), farine (420g), eau (260g), sel (8g), levure (5g) et levain liquide (40g), 8 min puis 2 min moyen.</v>
      </c>
      <c r="C5"/>
      <c r="D5"/>
    </row>
    <row r="6">
      <c r="A6"/>
      <c r="B6" t="str">
        <f>Besoins!B8</f>
        <v>Curcuma moulu</v>
      </c>
      <c r="C6" s="11">
        <f>Besoins!E8</f>
        <v>0.01</v>
      </c>
      <c r="D6" t="str">
        <f>Besoins!F8</f>
        <v>kg</v>
      </c>
    </row>
    <row r="7">
      <c r="A7"/>
      <c r="B7" t="s">
        <v>128</v>
      </c>
      <c r="C7" s="11">
        <f>'Besoins'!$B$2*0.42</f>
        <v>0.42</v>
      </c>
      <c r="D7" t="s">
        <v>25</v>
      </c>
    </row>
    <row r="8">
      <c r="A8"/>
      <c r="B8" t="s">
        <v>129</v>
      </c>
      <c r="C8" s="11">
        <f>'Besoins'!$B$2*0.26</f>
        <v>0.26</v>
      </c>
      <c r="D8" t="s">
        <v>35</v>
      </c>
    </row>
    <row r="9">
      <c r="A9"/>
      <c r="B9" t="str">
        <f>Besoins!B14</f>
        <v>Sel fin de cuisine</v>
      </c>
      <c r="C9" s="11">
        <f>Besoins!E14</f>
        <v>0.008</v>
      </c>
      <c r="D9" t="str">
        <f>Besoins!F14</f>
        <v>kg</v>
      </c>
    </row>
    <row r="10">
      <c r="A10"/>
      <c r="B10" t="str">
        <f>Besoins!B13</f>
        <v>Levure fraîche de boulanger</v>
      </c>
      <c r="C10" s="11">
        <f>Besoins!E13</f>
        <v>0.005</v>
      </c>
      <c r="D10" t="str">
        <f>Besoins!F13</f>
        <v>kg</v>
      </c>
    </row>
    <row r="11">
      <c r="A11"/>
      <c r="B11" t="s">
        <v>130</v>
      </c>
      <c r="C11" s="11">
        <f>'Besoins'!$B$2*0.04</f>
        <v>0.04</v>
      </c>
      <c r="D11" t="s">
        <v>25</v>
      </c>
    </row>
    <row r="12">
      <c r="A12"/>
      <c r="B12" t="str" s="17">
        <f>"ℹ "&amp;Procedure!E2</f>
        <v>ℹ</v>
      </c>
      <c r="C12"/>
      <c r="D12"/>
    </row>
    <row r="13">
      <c r="A13" t="s" s="16">
        <v>131</v>
      </c>
      <c r="B13" t="str" s="13">
        <f>"[POINTER] "&amp;Procedure!D3</f>
        <v>[POINTER] Pointez avec rabat après 30 min.</v>
      </c>
      <c r="C13"/>
      <c r="D13"/>
    </row>
    <row r="14">
      <c r="A14" t="s" s="16">
        <v>132</v>
      </c>
      <c r="B14" t="str" s="13">
        <f>"[DIVISER] "&amp;Procedure!D4</f>
        <v>[DIVISER] Divisez en 2 gros pâtons de 270g et 2 petits de 100g, boulez, détendez.</v>
      </c>
      <c r="C14"/>
      <c r="D14"/>
    </row>
    <row r="15">
      <c r="A15" t="s" s="16">
        <v>133</v>
      </c>
      <c r="B15" t="str" s="13">
        <f>"[ABAISSER] "&amp;Procedure!D5</f>
        <v>[ABAISSER] Abaissez les petits en disques de 18cm, humidifiez, couvrez de pavot (70g), incisez une croix.</v>
      </c>
      <c r="C15"/>
      <c r="D15"/>
    </row>
    <row r="16">
      <c r="A16"/>
      <c r="B16" t="str">
        <f>Besoins!B9</f>
        <v>Graines de pavot</v>
      </c>
      <c r="C16" s="11">
        <f>Besoins!E9</f>
        <v>0.07</v>
      </c>
      <c r="D16" t="str">
        <f>Besoins!F9</f>
        <v>kg</v>
      </c>
    </row>
    <row r="17">
      <c r="A17" t="s" s="16">
        <v>134</v>
      </c>
      <c r="B17" t="str" s="13">
        <f>Procedure!D6</f>
        <v>Reboulez les gros pâtons avec l'huile d'olive (30g), posez soudure vers le haut sur les disques, enfermez.</v>
      </c>
      <c r="C17"/>
      <c r="D17"/>
    </row>
    <row r="18">
      <c r="A18"/>
      <c r="B18" t="str">
        <f>Besoins!B12</f>
        <v>Huile d'olive vierge extra</v>
      </c>
      <c r="C18" s="11">
        <f>Besoins!E12</f>
        <v>0.03</v>
      </c>
      <c r="D18" t="str">
        <f>Besoins!F12</f>
        <v>lt</v>
      </c>
    </row>
    <row r="19">
      <c r="A19" t="s" s="16">
        <v>135</v>
      </c>
      <c r="B19" t="str" s="13">
        <f>"[APPRÊTER] "&amp;Procedure!D7</f>
        <v>[APPRÊTER] Apprêt en étuve à 24°C.</v>
      </c>
      <c r="C19"/>
      <c r="D19"/>
    </row>
    <row r="20">
      <c r="A20" t="s" s="16">
        <v>136</v>
      </c>
      <c r="B20" t="str" s="13">
        <f>"[VERSER] "&amp;Procedure!D8</f>
        <v>[VERSER] Buée, croix vers le haut, enfournez.</v>
      </c>
      <c r="C20"/>
      <c r="D20"/>
    </row>
    <row r="21">
      <c r="A21"/>
      <c r="B21" t="str" s="17">
        <f>"ℹ "&amp;Procedure!E8</f>
        <v>ℹ</v>
      </c>
      <c r="C21"/>
      <c r="D21"/>
    </row>
    <row r="22">
      <c r="A22"/>
      <c r="B22"/>
      <c r="C22"/>
      <c r="D22"/>
    </row>
    <row r="23">
      <c r="A23" t="s" s="15">
        <v>137</v>
      </c>
      <c r="B23"/>
      <c r="C23"/>
      <c r="D23"/>
    </row>
    <row r="24">
      <c r="A24" t="s" s="16">
        <v>127</v>
      </c>
      <c r="B24" t="str" s="13">
        <f>"[VERSER] "&amp;Procedure!D9</f>
        <v>[VERSER] Verser l'eau (120g) à 45°C dans le bocal du levain, délayer légèrement à la maryse.</v>
      </c>
      <c r="C24"/>
      <c r="D24"/>
    </row>
    <row r="25">
      <c r="A25"/>
      <c r="B25" t="s">
        <v>129</v>
      </c>
      <c r="C25" s="11">
        <f>'Besoins'!$B$2*0.016</f>
        <v>0.016</v>
      </c>
      <c r="D25" t="s">
        <v>35</v>
      </c>
    </row>
    <row r="26">
      <c r="A26"/>
      <c r="B26" t="str" s="17">
        <f>"ℹ "&amp;Procedure!E9</f>
        <v>ℹ</v>
      </c>
      <c r="C26"/>
      <c r="D26"/>
    </row>
    <row r="27">
      <c r="A27" t="s" s="16">
        <v>131</v>
      </c>
      <c r="B27" t="str" s="13">
        <f>"[VERSER] "&amp;Procedure!D10</f>
        <v>[VERSER] Verser le levain tout point (60g) dans un saladier, fouetter jusqu'à petites bulles.</v>
      </c>
      <c r="C27"/>
      <c r="D27"/>
    </row>
    <row r="28">
      <c r="A28"/>
      <c r="B28" t="s">
        <v>138</v>
      </c>
      <c r="C28" s="11">
        <f>'Besoins'!$B$2*0.008</f>
        <v>0.008</v>
      </c>
      <c r="D28" t="s">
        <v>25</v>
      </c>
    </row>
    <row r="29">
      <c r="A29" t="s" s="16">
        <v>132</v>
      </c>
      <c r="B29" t="str" s="13">
        <f>"[INCORPORER] "&amp;Procedure!D11</f>
        <v>[INCORPORER] Ajouter la farine de tradition T65 (120g), mélanger au fouet.</v>
      </c>
      <c r="C29"/>
      <c r="D29"/>
    </row>
    <row r="30">
      <c r="A30"/>
      <c r="B30" t="s">
        <v>128</v>
      </c>
      <c r="C30" s="11">
        <f>'Besoins'!$B$2*0.016</f>
        <v>0.016</v>
      </c>
      <c r="D30" t="s">
        <v>25</v>
      </c>
    </row>
    <row r="31">
      <c r="A31" t="s" s="16">
        <v>133</v>
      </c>
      <c r="B31" t="str" s="13">
        <f>"[VERSER] "&amp;Procedure!D12</f>
        <v>[VERSER] Verser dans un bocal propre, réserver au chaud jusqu'à tripler de volume, grosses bulles, début de crevasses.</v>
      </c>
      <c r="C31"/>
      <c r="D31"/>
    </row>
    <row r="32">
      <c r="A32"/>
      <c r="B32" t="str" s="17">
        <f>"ℹ "&amp;Procedure!E12</f>
        <v>ℹ</v>
      </c>
      <c r="C32"/>
      <c r="D32"/>
    </row>
    <row r="33">
      <c r="A33"/>
      <c r="B33"/>
      <c r="C33"/>
      <c r="D33"/>
    </row>
    <row r="34">
      <c r="A34" t="s" s="15">
        <v>139</v>
      </c>
      <c r="B34"/>
      <c r="C34"/>
      <c r="D34"/>
    </row>
    <row r="35">
      <c r="A35" t="s" s="16">
        <v>127</v>
      </c>
      <c r="B35" t="str" s="13">
        <f>"[VERSER] "&amp;Procedure!D13</f>
        <v>[VERSER] Dans un saladier, verser le miel (5g) et l'eau (100g) à 45°C, mélanger pour dissoudre.</v>
      </c>
      <c r="C35"/>
      <c r="D35"/>
    </row>
    <row r="36">
      <c r="A36"/>
      <c r="B36" t="str">
        <f>Besoins!B15</f>
        <v>Miel toutes fleurs vrac</v>
      </c>
      <c r="C36" s="11">
        <f>Besoins!E15</f>
        <v>0.000211</v>
      </c>
      <c r="D36" t="str">
        <f>Besoins!F15</f>
        <v>kg</v>
      </c>
    </row>
    <row r="37">
      <c r="A37"/>
      <c r="B37" t="s">
        <v>129</v>
      </c>
      <c r="C37" s="11">
        <f>'Besoins'!$B$2*0.0042105263</f>
        <v>0.004211</v>
      </c>
      <c r="D37" t="s">
        <v>35</v>
      </c>
    </row>
    <row r="38">
      <c r="A38"/>
      <c r="B38" t="str" s="17">
        <f>"ℹ "&amp;Procedure!E13</f>
        <v>ℹ</v>
      </c>
      <c r="C38"/>
      <c r="D38"/>
    </row>
    <row r="39">
      <c r="A39" t="s" s="16">
        <v>131</v>
      </c>
      <c r="B39" t="str" s="13">
        <f>"[INCORPORER] "&amp;Procedure!D14</f>
        <v>[INCORPORER] Incorporer la farine de seigle (85g) au fouet.</v>
      </c>
      <c r="C39"/>
      <c r="D39"/>
    </row>
    <row r="40">
      <c r="A40"/>
      <c r="B40" t="str">
        <f>Besoins!B10</f>
        <v>Farine de seigle T130</v>
      </c>
      <c r="C40" s="11">
        <f>Besoins!E10</f>
        <v>0.003579</v>
      </c>
      <c r="D40" t="str">
        <f>Besoins!F10</f>
        <v>kg</v>
      </c>
    </row>
    <row r="41">
      <c r="A41" t="s" s="16">
        <v>132</v>
      </c>
      <c r="B41" t="str" s="13">
        <f>"[METTRE] "&amp;Procedure!D15</f>
        <v>[METTRE] Mettre dans un bocal propre, réserver au chaud jusqu'à odeur marquée et grosses bulles, texture façon mousse au chocolat.</v>
      </c>
      <c r="C41"/>
      <c r="D41"/>
    </row>
    <row r="42">
      <c r="A42"/>
      <c r="B42" t="str" s="17">
        <f>"ℹ "&amp;Procedure!E15</f>
        <v>ℹ</v>
      </c>
      <c r="C42"/>
      <c r="D42"/>
    </row>
    <row r="43">
      <c r="A43"/>
      <c r="B43"/>
      <c r="C43"/>
      <c r="D43"/>
    </row>
    <row r="44">
      <c r="A44" t="s" s="18">
        <v>22</v>
      </c>
      <c r="B44"/>
      <c r="C44"/>
      <c r="D44"/>
    </row>
  </sheetData>
  <sheetProtection sheet="1"/>
  <mergeCells count="26">
    <mergeCell ref="A1:D1"/>
    <mergeCell ref="A2:D2"/>
    <mergeCell ref="A4:D4"/>
    <mergeCell ref="B5:D5"/>
    <mergeCell ref="B12:D12"/>
    <mergeCell ref="B13:D13"/>
    <mergeCell ref="B14:D14"/>
    <mergeCell ref="B15:D15"/>
    <mergeCell ref="B17:D17"/>
    <mergeCell ref="B19:D19"/>
    <mergeCell ref="B20:D20"/>
    <mergeCell ref="B21:D21"/>
    <mergeCell ref="A23:D23"/>
    <mergeCell ref="B24:D24"/>
    <mergeCell ref="B26:D26"/>
    <mergeCell ref="B27:D27"/>
    <mergeCell ref="B29:D29"/>
    <mergeCell ref="B31:D31"/>
    <mergeCell ref="B32:D32"/>
    <mergeCell ref="A34:D34"/>
    <mergeCell ref="B35:D35"/>
    <mergeCell ref="B38:D38"/>
    <mergeCell ref="B39:D39"/>
    <mergeCell ref="B41:D41"/>
    <mergeCell ref="B42:D42"/>
    <mergeCell ref="A44:D4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2026-09-15T14:14:09Z</dcterms:created>
  <dc:title>Pain au curcuma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2026-09-15T14:14:09Z</dcterms:modified>
  <cp:revision>1</cp:revision>
</cp:coreProperties>
</file>