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<sst xmlns="http://schemas.openxmlformats.org/spreadsheetml/2006/main" count="83" uniqueCount="83">
  <si>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</si>
  <si>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</si>
  <si>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</si>
  <si>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</si>
  <si>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</si>
  <si>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</si>
  <si>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</si>
  <si>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</si>
  <si>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</si>
  <si>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</si>
  <si>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</si>
  <si>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</si>
  <si>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</si>
  <si>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</si>
  <si>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</si>
  <si>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</si>
  <si>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</si>
  <si>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</si>
  <si>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</si>
  <si>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</si>
  <si>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</si>
  <si>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</si>
  <si>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</si>
  <si>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</si>
  <si>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</si>
  <si>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</si>
  <si>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</si>
  <si>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</si>
  <si>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</si>
  <si>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</si>
  <si>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</si>
  <si>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</si>
  <si>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</si>
  <si>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</si>
  <si>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</si>
  <si>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</si>
  <si>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</si>
  <si>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</si>
  <si>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</si>
  <si>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</si>
  <si>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aux figues (Ferrandi)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</si>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</sst>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</v>
      </c>
      <c r="C3" t="s" s="5">
        <v>3</v>
      </c>
      <c r="D3"/>
      <c r="E3"/>
      <c r="F3"/>
    </row>
    <row r="4">
      <c r="A4" t="s">
        <v>4</v>
      </c>
      <c r="B4" s="6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0.415</v>
      </c>
      <c r="E7" s="6">
        <f>D7*$B$2</f>
        <v>0.415</v>
      </c>
      <c r="F7" t="s">
        <v>15</v>
      </c>
      <c r="G7" s="8">
        <f>E7*0.0043</f>
        <v>0.001784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E8*1.2</f>
        <v>0.06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8">
        <f>E9*0.9</f>
        <v>0.045</v>
      </c>
    </row>
    <row r="10">
      <c r="A10" t="s">
        <v>22</v>
      </c>
      <c r="B10" t="s">
        <v>23</v>
      </c>
      <c r="C10" t="s">
        <v>21</v>
      </c>
      <c r="D10" s="4">
        <v>0.52</v>
      </c>
      <c r="E10" s="6">
        <f>D10*$B$2</f>
        <v>0.52</v>
      </c>
      <c r="F10" t="s">
        <v>3</v>
      </c>
      <c r="G10" s="8">
        <f>E10*0.82</f>
        <v>0.4264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3</v>
      </c>
      <c r="G11" s="8">
        <f>E11*5.5</f>
        <v>0.825</v>
      </c>
    </row>
    <row r="12">
      <c r="A12" t="s">
        <v>27</v>
      </c>
      <c r="B12" t="s">
        <v>28</v>
      </c>
      <c r="C12" t="s">
        <v>29</v>
      </c>
      <c r="D12" s="4">
        <v>0.012</v>
      </c>
      <c r="E12" s="6">
        <f>D12*$B$2</f>
        <v>0.012</v>
      </c>
      <c r="F12" t="s">
        <v>3</v>
      </c>
      <c r="G12" s="8">
        <f>E12*2.2</f>
        <v>0.0264</v>
      </c>
    </row>
    <row r="13">
      <c r="A13" t="s">
        <v>30</v>
      </c>
      <c r="B13" t="s">
        <v>31</v>
      </c>
      <c r="C13" t="s">
        <v>32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 t="s">
        <v>43</v>
      </c>
    </row>
    <row r="3">
      <c r="A3" t="s">
        <v>40</v>
      </c>
      <c r="B3">
        <v>2</v>
      </c>
      <c r="C3" t="s">
        <v>44</v>
      </c>
      <c r="D3" t="s" s="11">
        <v>45</v>
      </c>
      <c r="E3" t="s" s="11">
        <v>46</v>
      </c>
      <c r="F3" t="s">
        <v>47</v>
      </c>
    </row>
    <row r="4">
      <c r="A4" t="s">
        <v>40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40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40</v>
      </c>
      <c r="B6">
        <v>5</v>
      </c>
      <c r="C6" t="s">
        <v>54</v>
      </c>
      <c r="D6" t="s" s="11">
        <v>55</v>
      </c>
      <c r="E6" t="s" s="11"/>
      <c r="F6" t="s">
        <v>56</v>
      </c>
    </row>
    <row r="7">
      <c r="A7" t="s">
        <v>40</v>
      </c>
      <c r="B7">
        <v>6</v>
      </c>
      <c r="C7" t="s">
        <v>57</v>
      </c>
      <c r="D7" t="s" s="11">
        <v>58</v>
      </c>
      <c r="E7" t="s" s="11">
        <v>59</v>
      </c>
      <c r="F7" t="s">
        <v>60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40</v>
      </c>
      <c r="C2" t="s">
        <v>65</v>
      </c>
      <c r="D2" s="6">
        <f>'Besoins'!$B$2*1.22</f>
        <v>1.22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'Besoins'!$B$2*0.52</f>
        <v>0.52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</f>
        <v>0.05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'Besoins'!$B$2*0.05</f>
        <v>0.05</v>
      </c>
      <c r="E5" t="s">
        <v>3</v>
      </c>
    </row>
    <row r="6">
      <c r="A6">
        <v>1</v>
      </c>
      <c r="B6" t="s">
        <v>70</v>
      </c>
      <c r="C6" t="s">
        <v>67</v>
      </c>
      <c r="D6" s="6">
        <f>'Besoins'!$B$2*0.415</f>
        <v>0.415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'Besoins'!$B$2*0.01</f>
        <v>0.01</v>
      </c>
      <c r="E7" t="s">
        <v>3</v>
      </c>
    </row>
    <row r="8">
      <c r="A8">
        <v>1</v>
      </c>
      <c r="B8" t="s">
        <v>72</v>
      </c>
      <c r="C8" t="s">
        <v>67</v>
      </c>
      <c r="D8" s="6">
        <f>'Besoins'!$B$2*0.012</f>
        <v>0.012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2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6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6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6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6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6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6">
        <f>Besoins!E12</f>
        <v>0.012</v>
      </c>
      <c r="D11" t="str">
        <f>Besoins!F12</f>
        <v>kg</v>
      </c>
    </row>
    <row r="12">
      <c r="A12" t="s" s="14">
        <v>77</v>
      </c>
      <c r="B12" t="str" s="11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6">
        <f>Besoins!E11</f>
        <v>0.15</v>
      </c>
      <c r="D13" t="str">
        <f>Besoins!F11</f>
        <v>kg</v>
      </c>
    </row>
    <row r="14">
      <c r="A14"/>
      <c r="B14" t="str" s="15">
        <f>"ℹ "&amp;Procedure!E3</f>
        <v>ℹ</v>
      </c>
      <c r="C14"/>
      <c r="D14"/>
    </row>
    <row r="15">
      <c r="A15" t="s" s="14">
        <v>78</v>
      </c>
      <c r="B15" t="str" s="11">
        <f>"[POINTER] "&amp;Procedure!D4</f>
        <v>[POINTER] Pointez avec rabat après 30 min.</v>
      </c>
      <c r="C15"/>
      <c r="D15"/>
    </row>
    <row r="16">
      <c r="A16" t="s" s="14">
        <v>79</v>
      </c>
      <c r="B16" t="str" s="11">
        <f>"[DÉTENDRE] "&amp;Procedure!D5</f>
        <v>[DÉTENDRE] Détendez 10 à 12h au réfrigérateur.</v>
      </c>
      <c r="C16"/>
      <c r="D16"/>
    </row>
    <row r="17">
      <c r="A17" t="s" s="14">
        <v>80</v>
      </c>
      <c r="B17" t="str" s="11">
        <f>"[DIVISER] "&amp;Procedure!D6</f>
        <v>[DIVISER] Divisez en 3 pâtons de 400g, façonnez en bâtards dans les barquettes, apprêt.</v>
      </c>
      <c r="C17"/>
      <c r="D17"/>
    </row>
    <row r="18">
      <c r="A18" t="s" s="14">
        <v>81</v>
      </c>
      <c r="B18" t="str" s="11">
        <f>"[ENFOURNER] "&amp;Procedure!D7</f>
        <v>[ENFOURNER] Buée, grignage en polka, enfournez.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82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2026-09-15T12:39:57Z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2026-09-15T12:39:57Z</dcterms:modified>
  <cp:revision>1</cp:revision>
</cp:coreProperties>
</file>