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<sst xmlns="http://schemas.openxmlformats.org/spreadsheetml/2006/main" count="69" uniqueCount="69">
  <si>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</si>
  <si>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</si>
  <si>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</si>
  <si>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</si>
  <si>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</si>
  <si>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</si>
  <si>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</si>
  <si>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</si>
  <si>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</si>
  <si>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</si>
  <si>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</si>
  <si>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</si>
  <si>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</si>
  <si>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</si>
  <si>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</si>
  <si>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</si>
  <si>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</si>
  <si>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</si>
  <si>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</si>
  <si>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</si>
  <si>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</si>
  <si>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</si>
  <si>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</si>
  <si>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</si>
  <si>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</si>
  <si>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</si>
  <si>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</si>
  <si>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</si>
  <si>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</si>
  <si>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Injera (Ferrandi, sans gluten)</t>
  </si>
  <si>
    <t>MÉLANGER</t>
  </si>
  <si>
    <t>Mélangez eau (250g), farine de teff (250g) et levain rafraîchi (50g) 5 min vitesse lente.</t>
  </si>
  <si>
    <t>≤20°C</t>
  </si>
  <si>
    <t>5 min (prepa)</t>
  </si>
  <si>
    <t>POINTER</t>
  </si>
  <si>
    <t>Pointez en étuve à 35°C jusqu'à ce que la pâte "bulle".</t>
  </si>
  <si>
    <t>120 min (repos)</t>
  </si>
  <si>
    <t>POÊLER</t>
  </si>
  <si>
    <t>Poêle très chaude légèrement huilée, versez une couche d'1cm, couvrez, cuisez sur une seule face.</t>
  </si>
  <si>
    <t>2 min (cuisson)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</si>
  <si>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</si>
  <si>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</si>
  <si>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</si>
  <si>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</si>
  <si>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</si>
  <si>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</si>
  <si>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</si>
  <si>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</si>
  <si>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</si>
  <si>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</si>
  <si>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</si>
  <si>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</si>
  <si>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de teff sans gluten (Ferrandi)</t>
  </si>
  <si>
    <t xml:space="preserve">        ↳ Eau (robinet - moy. France 2026)</t>
  </si>
  <si>
    <t>matiere</t>
  </si>
  <si>
    <t xml:space="preserve">        ↳ Miel toutes fleurs vrac</t>
  </si>
  <si>
    <t xml:space="preserve">        ↳ Farine de teff (sans gluten)</t>
  </si>
  <si>
    <t xml:space="preserve">    ↳ Eau (robinet - moy. France 2026)</t>
  </si>
  <si>
    <t xml:space="preserve">    ↳ Farine de teff (sans gluten)</t>
  </si>
  <si>
    <t>Fiche technique — Injera (Ferrandi, sans gluten)</t>
  </si>
  <si>
    <t>Injera (Ferrandi, sans gluten)  FER-INJERA</t>
  </si>
  <si>
    <t>1.</t>
  </si>
  <si>
    <t xml:space="preserve">    Eau (robinet - moy. France 2026)</t>
  </si>
  <si>
    <t xml:space="preserve">    Farine de teff (sans gluten)</t>
  </si>
  <si>
    <t xml:space="preserve">    Levain de teff sans gluten (Ferrandi)</t>
  </si>
  <si>
    <t>2.</t>
  </si>
  <si>
    <t>3.</t>
  </si>
  <si>
    <t>↳ Levain de teff sans gluten (Ferrandi)  FER-LEVTEFF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</si>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</sst>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0.314894</v>
      </c>
      <c r="E7" s="6">
        <f>D7*$B$2</f>
        <v>0.314894</v>
      </c>
      <c r="F7" t="s">
        <v>15</v>
      </c>
      <c r="G7" s="8">
        <f>E7*0.0042999948</f>
        <v>0.001354</v>
      </c>
    </row>
    <row r="8">
      <c r="A8" t="s">
        <v>16</v>
      </c>
      <c r="B8" t="s">
        <v>17</v>
      </c>
      <c r="C8" t="s">
        <v>18</v>
      </c>
      <c r="D8" s="4">
        <v>0.268085</v>
      </c>
      <c r="E8" s="6">
        <f>D8*$B$2</f>
        <v>0.268085</v>
      </c>
      <c r="F8" t="s">
        <v>3</v>
      </c>
      <c r="G8" s="8">
        <f>E8*8.500003373</f>
        <v>2.278723</v>
      </c>
    </row>
    <row r="9">
      <c r="A9" t="s">
        <v>19</v>
      </c>
      <c r="B9" t="s">
        <v>20</v>
      </c>
      <c r="C9" t="s">
        <v>21</v>
      </c>
      <c r="D9" s="4">
        <v>0.001064</v>
      </c>
      <c r="E9" s="6">
        <f>D9*$B$2</f>
        <v>0.001064</v>
      </c>
      <c r="F9" t="s">
        <v>3</v>
      </c>
      <c r="G9" s="8">
        <f>E9*5.7990721485</f>
        <v>0.00617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>
        <v>32</v>
      </c>
      <c r="F2" t="s">
        <v>33</v>
      </c>
    </row>
    <row r="3">
      <c r="A3" t="s">
        <v>29</v>
      </c>
      <c r="B3">
        <v>2</v>
      </c>
      <c r="C3" t="s">
        <v>34</v>
      </c>
      <c r="D3" t="s" s="11">
        <v>35</v>
      </c>
      <c r="E3" t="s" s="11"/>
      <c r="F3" t="s">
        <v>36</v>
      </c>
    </row>
    <row r="4">
      <c r="A4" t="s">
        <v>29</v>
      </c>
      <c r="B4">
        <v>3</v>
      </c>
      <c r="C4" t="s">
        <v>37</v>
      </c>
      <c r="D4" t="s" s="11">
        <v>38</v>
      </c>
      <c r="E4" t="s" s="11"/>
      <c r="F4" t="s">
        <v>39</v>
      </c>
    </row>
    <row r="5">
      <c r="A5" t="s">
        <v>40</v>
      </c>
      <c r="B5">
        <v>1</v>
      </c>
      <c r="C5" t="s">
        <v>41</v>
      </c>
      <c r="D5" t="s" s="11">
        <v>42</v>
      </c>
      <c r="E5" t="s" s="11"/>
      <c r="F5" t="s">
        <v>43</v>
      </c>
    </row>
    <row r="6">
      <c r="A6" t="s">
        <v>40</v>
      </c>
      <c r="B6">
        <v>2</v>
      </c>
      <c r="C6" t="s">
        <v>44</v>
      </c>
      <c r="D6" t="s" s="11">
        <v>45</v>
      </c>
      <c r="E6" t="s" s="11"/>
      <c r="F6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29</v>
      </c>
      <c r="C2" t="s">
        <v>51</v>
      </c>
      <c r="D2" s="6">
        <f>'Besoins'!$B$2*0.5</f>
        <v>0.5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'Besoins'!$B$2*0.05</f>
        <v>0.05</v>
      </c>
      <c r="E3" t="s">
        <v>3</v>
      </c>
    </row>
    <row r="4">
      <c r="A4">
        <v>2</v>
      </c>
      <c r="B4" t="s">
        <v>53</v>
      </c>
      <c r="C4" t="s">
        <v>54</v>
      </c>
      <c r="D4" s="6">
        <f>'Besoins'!$B$2*0.0010638298</f>
        <v>0.001064</v>
      </c>
      <c r="E4" t="s">
        <v>15</v>
      </c>
    </row>
    <row r="5">
      <c r="A5">
        <v>2</v>
      </c>
      <c r="B5" t="s">
        <v>55</v>
      </c>
      <c r="C5" t="s">
        <v>54</v>
      </c>
      <c r="D5" s="6">
        <f>'Besoins'!$B$2*0.0010638298</f>
        <v>0.001064</v>
      </c>
      <c r="E5" t="s">
        <v>3</v>
      </c>
    </row>
    <row r="6">
      <c r="A6">
        <v>2</v>
      </c>
      <c r="B6" t="s">
        <v>56</v>
      </c>
      <c r="C6" t="s">
        <v>54</v>
      </c>
      <c r="D6" s="6">
        <f>'Besoins'!$B$2*0.0180851064</f>
        <v>0.018085</v>
      </c>
      <c r="E6" t="s">
        <v>3</v>
      </c>
    </row>
    <row r="7">
      <c r="A7">
        <v>2</v>
      </c>
      <c r="B7" t="s">
        <v>53</v>
      </c>
      <c r="C7" t="s">
        <v>54</v>
      </c>
      <c r="D7" s="6">
        <f>'Besoins'!$B$2*0.0638297872</f>
        <v>0.06383</v>
      </c>
      <c r="E7" t="s">
        <v>15</v>
      </c>
    </row>
    <row r="8">
      <c r="A8">
        <v>1</v>
      </c>
      <c r="B8" t="s">
        <v>57</v>
      </c>
      <c r="C8" t="s">
        <v>54</v>
      </c>
      <c r="D8" s="6">
        <f>'Besoins'!$B$2*0.25</f>
        <v>0.25</v>
      </c>
      <c r="E8" t="s">
        <v>15</v>
      </c>
    </row>
    <row r="9">
      <c r="A9">
        <v>1</v>
      </c>
      <c r="B9" t="s">
        <v>58</v>
      </c>
      <c r="C9" t="s">
        <v>54</v>
      </c>
      <c r="D9" s="6">
        <f>'Besoins'!$B$2*0.25</f>
        <v>0.25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59</v>
      </c>
      <c r="B1"/>
      <c r="C1"/>
      <c r="D1"/>
    </row>
    <row r="2">
      <c r="A2" t="str" s="12">
        <f>"FER-INJERA · BOU.PAINS_SPECIAUX · référence : "&amp;Besoins!B3&amp;" "&amp;Besoins!C3&amp;" · multiplicateur réglable sur la feuille ""Besoins"""</f>
        <v>FER-INJERA · BOU.PAINS_SPECIAUX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"[MÉLANGER] "&amp;Procedure!D2</f>
        <v>[MÉLANGER] Mélangez eau (250g), farine de teff (250g) et levain rafraîchi (50g) 5 min vitesse lente.</v>
      </c>
      <c r="C5"/>
      <c r="D5"/>
    </row>
    <row r="6">
      <c r="A6"/>
      <c r="B6" t="s">
        <v>62</v>
      </c>
      <c r="C6" s="6">
        <f>'Besoins'!$B$2*0.25</f>
        <v>0.25</v>
      </c>
      <c r="D6" t="s">
        <v>15</v>
      </c>
    </row>
    <row r="7">
      <c r="A7"/>
      <c r="B7" t="s">
        <v>63</v>
      </c>
      <c r="C7" s="6">
        <f>'Besoins'!$B$2*0.25</f>
        <v>0.25</v>
      </c>
      <c r="D7" t="s">
        <v>3</v>
      </c>
    </row>
    <row r="8">
      <c r="A8"/>
      <c r="B8" t="s">
        <v>64</v>
      </c>
      <c r="C8" s="6">
        <f>'Besoins'!$B$2*0.05</f>
        <v>0.05</v>
      </c>
      <c r="D8" t="s">
        <v>3</v>
      </c>
    </row>
    <row r="9">
      <c r="A9"/>
      <c r="B9" t="str" s="15">
        <f>"ℹ "&amp;Procedure!E2</f>
        <v>ℹ</v>
      </c>
      <c r="C9"/>
      <c r="D9"/>
    </row>
    <row r="10">
      <c r="A10" t="s" s="14">
        <v>65</v>
      </c>
      <c r="B10" t="str" s="11">
        <f>"[POINTER] "&amp;Procedure!D3</f>
        <v>[POINTER] Pointez en étuve à 35°C jusqu'à ce que la pâte </v>
      </c>
      <c r="C10"/>
      <c r="D10"/>
    </row>
    <row r="11">
      <c r="A11" t="s" s="14">
        <v>66</v>
      </c>
      <c r="B11" t="str" s="11">
        <f>"[POÊLER] "&amp;Procedure!D4</f>
        <v>[POÊLER] Poêle très chaude légèrement huilée, versez une couche d'1cm, couvrez, cuisez sur une seule face.</v>
      </c>
      <c r="C11"/>
      <c r="D11"/>
    </row>
    <row r="12">
      <c r="A12"/>
      <c r="B12"/>
      <c r="C12"/>
      <c r="D12"/>
    </row>
    <row r="13">
      <c r="A13" t="s" s="13">
        <v>67</v>
      </c>
      <c r="B13"/>
      <c r="C13"/>
      <c r="D13"/>
    </row>
    <row r="14">
      <c r="A14" t="s" s="14">
        <v>61</v>
      </c>
      <c r="B14" t="str" s="11">
        <f>"[CHAUFFER] "&amp;Procedure!D5</f>
        <v>[CHAUFFER] Chauffer l'eau (5g) avec le miel (5g), incorporer la farine de teff (85g). Fermenter en étuve.</v>
      </c>
      <c r="C14"/>
      <c r="D14"/>
    </row>
    <row r="15">
      <c r="A15"/>
      <c r="B15" t="str">
        <f>Besoins!B9</f>
        <v>Miel toutes fleurs vrac</v>
      </c>
      <c r="C15" s="6">
        <f>Besoins!E9</f>
        <v>0.001064</v>
      </c>
      <c r="D15" t="str">
        <f>Besoins!F9</f>
        <v>kg</v>
      </c>
    </row>
    <row r="16">
      <c r="A16"/>
      <c r="B16" t="s">
        <v>63</v>
      </c>
      <c r="C16" s="6">
        <f>'Besoins'!$B$2*0.0180851064</f>
        <v>0.018085</v>
      </c>
      <c r="D16" t="s">
        <v>3</v>
      </c>
    </row>
    <row r="17">
      <c r="A17" t="s" s="14">
        <v>65</v>
      </c>
      <c r="B17" t="str" s="11">
        <f>"[INCORPORER] "&amp;Procedure!D6</f>
        <v>[INCORPORER] Ajouter l'eau (300g), fermenter puis réserver au réfrigérateur.</v>
      </c>
      <c r="C17"/>
      <c r="D17"/>
    </row>
    <row r="18">
      <c r="A18"/>
      <c r="B18"/>
      <c r="C18"/>
      <c r="D18"/>
    </row>
    <row r="19">
      <c r="A19" t="s" s="16">
        <v>68</v>
      </c>
      <c r="B19"/>
      <c r="C19"/>
      <c r="D19"/>
    </row>
  </sheetData>
  <sheetProtection sheet="1"/>
  <mergeCells count="11">
    <mergeCell ref="A1:D1"/>
    <mergeCell ref="A2:D2"/>
    <mergeCell ref="A4:D4"/>
    <mergeCell ref="B5:D5"/>
    <mergeCell ref="B9:D9"/>
    <mergeCell ref="B10:D10"/>
    <mergeCell ref="B11:D11"/>
    <mergeCell ref="A13:D13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