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<sst xmlns="http://schemas.openxmlformats.org/spreadsheetml/2006/main" count="70" uniqueCount="70">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</sst>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0.21</v>
      </c>
      <c r="C3" t="s" s="5">
        <v>3</v>
      </c>
      <c r="D3"/>
      <c r="E3"/>
      <c r="F3"/>
    </row>
    <row r="4">
      <c r="A4" t="s">
        <v>4</v>
      </c>
      <c r="B4" s="6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0.111579</v>
      </c>
      <c r="E7" s="6">
        <f>D7*$B$2</f>
        <v>0.111579</v>
      </c>
      <c r="F7" t="s">
        <v>15</v>
      </c>
      <c r="G7" s="8">
        <f>E7*0.004299998</f>
        <v>0.00048</v>
      </c>
    </row>
    <row r="8">
      <c r="A8" t="s">
        <v>16</v>
      </c>
      <c r="B8" t="s">
        <v>17</v>
      </c>
      <c r="C8" t="s">
        <v>18</v>
      </c>
      <c r="D8" s="4">
        <v>0.065</v>
      </c>
      <c r="E8" s="6">
        <f>D8*$B$2</f>
        <v>0.065</v>
      </c>
      <c r="F8" t="s">
        <v>3</v>
      </c>
      <c r="G8" s="8">
        <f>E8*1.8</f>
        <v>0.117</v>
      </c>
    </row>
    <row r="9">
      <c r="A9" t="s">
        <v>19</v>
      </c>
      <c r="B9" t="s">
        <v>20</v>
      </c>
      <c r="C9" t="s">
        <v>18</v>
      </c>
      <c r="D9" s="4">
        <v>0.065</v>
      </c>
      <c r="E9" s="6">
        <f>D9*$B$2</f>
        <v>0.065</v>
      </c>
      <c r="F9" t="s">
        <v>3</v>
      </c>
      <c r="G9" s="8">
        <f>E9*2.8</f>
        <v>0.182</v>
      </c>
    </row>
    <row r="10">
      <c r="A10" t="s">
        <v>21</v>
      </c>
      <c r="B10" t="s">
        <v>22</v>
      </c>
      <c r="C10" t="s">
        <v>18</v>
      </c>
      <c r="D10" s="4">
        <v>0.026842</v>
      </c>
      <c r="E10" s="6">
        <f>D10*$B$2</f>
        <v>0.026842</v>
      </c>
      <c r="F10" t="s">
        <v>3</v>
      </c>
      <c r="G10" s="8">
        <f>E10*1.2000047059</f>
        <v>0.032211</v>
      </c>
    </row>
    <row r="11">
      <c r="A11" t="s">
        <v>23</v>
      </c>
      <c r="B11" t="s">
        <v>24</v>
      </c>
      <c r="C11" t="s">
        <v>25</v>
      </c>
      <c r="D11" s="4">
        <v>0.001579</v>
      </c>
      <c r="E11" s="6">
        <f>D11*$B$2</f>
        <v>0.001579</v>
      </c>
      <c r="F11" t="s">
        <v>3</v>
      </c>
      <c r="G11" s="8">
        <f>E11*5.7998066731</f>
        <v>0.009158</v>
      </c>
    </row>
    <row r="12">
      <c r="A12"/>
      <c r="B12"/>
      <c r="C12"/>
      <c r="D12"/>
      <c r="E12"/>
      <c r="F12" t="s" s="9">
        <v>26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1">
        <v>35</v>
      </c>
      <c r="E2" t="s" s="11"/>
      <c r="F2" t="s">
        <v>36</v>
      </c>
    </row>
    <row r="3">
      <c r="A3" t="s">
        <v>37</v>
      </c>
      <c r="B3">
        <v>1</v>
      </c>
      <c r="C3" t="s">
        <v>38</v>
      </c>
      <c r="D3" t="s" s="11">
        <v>39</v>
      </c>
      <c r="E3" t="s" s="11">
        <v>40</v>
      </c>
      <c r="F3" t="s">
        <v>41</v>
      </c>
    </row>
    <row r="4">
      <c r="A4" t="s">
        <v>37</v>
      </c>
      <c r="B4">
        <v>2</v>
      </c>
      <c r="C4" t="s">
        <v>42</v>
      </c>
      <c r="D4" t="s" s="11">
        <v>43</v>
      </c>
      <c r="E4" t="s" s="11"/>
      <c r="F4"/>
    </row>
    <row r="5">
      <c r="A5" t="s">
        <v>37</v>
      </c>
      <c r="B5">
        <v>3</v>
      </c>
      <c r="C5" t="s">
        <v>44</v>
      </c>
      <c r="D5" t="s" s="11">
        <v>45</v>
      </c>
      <c r="E5" t="s" s="11">
        <v>46</v>
      </c>
      <c r="F5" t="s">
        <v>47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33</v>
      </c>
      <c r="C2" t="s">
        <v>52</v>
      </c>
      <c r="D2" s="6">
        <f>'Besoins'!$B$2*0.21</f>
        <v>0.21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'Besoins'!$B$2*0.06</f>
        <v>0.06</v>
      </c>
      <c r="E3" t="s">
        <v>3</v>
      </c>
    </row>
    <row r="4">
      <c r="A4">
        <v>2</v>
      </c>
      <c r="B4" t="s">
        <v>54</v>
      </c>
      <c r="C4" t="s">
        <v>55</v>
      </c>
      <c r="D4" s="6">
        <f>'Besoins'!$B$2*0.0015789474</f>
        <v>0.001579</v>
      </c>
      <c r="E4" t="s">
        <v>3</v>
      </c>
    </row>
    <row r="5">
      <c r="A5">
        <v>2</v>
      </c>
      <c r="B5" t="s">
        <v>56</v>
      </c>
      <c r="C5" t="s">
        <v>55</v>
      </c>
      <c r="D5" s="6">
        <f>'Besoins'!$B$2*0.0315789474</f>
        <v>0.031579</v>
      </c>
      <c r="E5" t="s">
        <v>15</v>
      </c>
    </row>
    <row r="6">
      <c r="A6">
        <v>2</v>
      </c>
      <c r="B6" t="s">
        <v>57</v>
      </c>
      <c r="C6" t="s">
        <v>55</v>
      </c>
      <c r="D6" s="6">
        <f>'Besoins'!$B$2*0.0268421053</f>
        <v>0.026842</v>
      </c>
      <c r="E6" t="s">
        <v>3</v>
      </c>
    </row>
    <row r="7">
      <c r="A7">
        <v>1</v>
      </c>
      <c r="B7" t="s">
        <v>58</v>
      </c>
      <c r="C7" t="s">
        <v>55</v>
      </c>
      <c r="D7" s="6">
        <f>'Besoins'!$B$2*0.08</f>
        <v>0.08</v>
      </c>
      <c r="E7" t="s">
        <v>15</v>
      </c>
    </row>
    <row r="8">
      <c r="A8">
        <v>1</v>
      </c>
      <c r="B8" t="s">
        <v>59</v>
      </c>
      <c r="C8" t="s">
        <v>55</v>
      </c>
      <c r="D8" s="6">
        <f>'Besoins'!$B$2*0.065</f>
        <v>0.065</v>
      </c>
      <c r="E8" t="s">
        <v>3</v>
      </c>
    </row>
    <row r="9">
      <c r="A9">
        <v>1</v>
      </c>
      <c r="B9" t="s">
        <v>60</v>
      </c>
      <c r="C9" t="s">
        <v>55</v>
      </c>
      <c r="D9" s="6">
        <f>'Besoins'!$B$2*0.065</f>
        <v>0.065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2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64</v>
      </c>
      <c r="C6" s="6">
        <f>'Besoins'!$B$2*0.06</f>
        <v>0.06</v>
      </c>
      <c r="D6" t="s">
        <v>3</v>
      </c>
    </row>
    <row r="7">
      <c r="A7"/>
      <c r="B7" t="s">
        <v>65</v>
      </c>
      <c r="C7" s="6">
        <f>'Besoins'!$B$2*0.08</f>
        <v>0.08</v>
      </c>
      <c r="D7" t="s">
        <v>15</v>
      </c>
    </row>
    <row r="8">
      <c r="A8"/>
      <c r="B8" t="str">
        <f>Besoins!B9</f>
        <v>Farine de sarrasin (blé noir)</v>
      </c>
      <c r="C8" s="6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6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3">
        <v>66</v>
      </c>
      <c r="B11"/>
      <c r="C11"/>
      <c r="D11"/>
    </row>
    <row r="12">
      <c r="A12" t="s" s="14">
        <v>63</v>
      </c>
      <c r="B12" t="str" s="11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6">
        <f>Besoins!E11</f>
        <v>0.001579</v>
      </c>
      <c r="D13" t="str">
        <f>Besoins!F11</f>
        <v>kg</v>
      </c>
    </row>
    <row r="14">
      <c r="A14"/>
      <c r="B14" t="s">
        <v>65</v>
      </c>
      <c r="C14" s="6">
        <f>'Besoins'!$B$2*0.0315789474</f>
        <v>0.031579</v>
      </c>
      <c r="D14" t="s">
        <v>15</v>
      </c>
    </row>
    <row r="15">
      <c r="A15"/>
      <c r="B15" t="str" s="15">
        <f>"ℹ "&amp;Procedure!E3</f>
        <v>ℹ</v>
      </c>
      <c r="C15"/>
      <c r="D15"/>
    </row>
    <row r="16">
      <c r="A16" t="s" s="14">
        <v>67</v>
      </c>
      <c r="B16" t="str" s="11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6">
        <f>Besoins!E10</f>
        <v>0.026842</v>
      </c>
      <c r="D17" t="str">
        <f>Besoins!F10</f>
        <v>kg</v>
      </c>
    </row>
    <row r="18">
      <c r="A18" t="s" s="14">
        <v>68</v>
      </c>
      <c r="B18" t="str" s="11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5">
        <f>"ℹ "&amp;Procedure!E5</f>
        <v>ℹ</v>
      </c>
      <c r="C19"/>
      <c r="D19"/>
    </row>
    <row r="20">
      <c r="A20"/>
      <c r="B20"/>
      <c r="C20"/>
      <c r="D20"/>
    </row>
    <row r="21">
      <c r="A21" t="s" s="16">
        <v>69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