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<sst xmlns="http://schemas.openxmlformats.org/spreadsheetml/2006/main" count="90" uniqueCount="90">
  <si>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</si>
  <si>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</si>
  <si>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Levain de riz et sarrasin (Ferrandi, sans gluten)</t>
  </si>
  <si>
    <t>Code</t>
  </si>
  <si>
    <t>FER-LEVRIZSAR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</si>
  <si>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</si>
  <si>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</si>
  <si>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</si>
  <si>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</si>
  <si>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</si>
  <si>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</si>
  <si>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</si>
  <si>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</si>
  <si>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</si>
  <si>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</si>
  <si>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</si>
  <si>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</si>
  <si>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</si>
  <si>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</si>
  <si>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</si>
  <si>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</si>
  <si>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</si>
  <si>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</si>
  <si>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</si>
  <si>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</si>
  <si>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</si>
  <si>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</si>
  <si>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</si>
  <si>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</si>
  <si>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</si>
  <si>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</si>
  <si>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</si>
  <si>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</si>
  <si>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</si>
  <si>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</si>
  <si>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</si>
  <si>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</si>
  <si>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</si>
  <si>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</si>
  <si>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</si>
  <si>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</si>
  <si>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</si>
  <si>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</si>
  <si>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</si>
  <si>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</si>
  <si>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</si>
  <si>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</si>
  <si>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</si>
  <si>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</si>
  <si>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</si>
  <si>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0,21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</si>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</sst>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0.34084821052632</v>
      </c>
    </row>
    <row r="12">
      <c r="A12" t="s" s="3">
        <v>17</v>
      </c>
      <c r="B12" s="4">
        <v>1.623086716792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0.34084821052632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0.21</v>
      </c>
      <c r="C3" t="s" s="10">
        <v>25</v>
      </c>
      <c r="D3"/>
      <c r="E3"/>
      <c r="F3"/>
    </row>
    <row r="4">
      <c r="A4" t="s">
        <v>26</v>
      </c>
      <c r="B4" s="11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0.065</v>
      </c>
      <c r="E8" s="11">
        <f>D8*$B$2</f>
        <v>0.065</v>
      </c>
      <c r="F8" t="s">
        <v>25</v>
      </c>
      <c r="G8" s="4">
        <f>E8*1.8</f>
        <v>0.117</v>
      </c>
    </row>
    <row r="9">
      <c r="A9" t="s">
        <v>39</v>
      </c>
      <c r="B9" t="s">
        <v>40</v>
      </c>
      <c r="C9" t="s">
        <v>38</v>
      </c>
      <c r="D9" s="9">
        <v>0.065</v>
      </c>
      <c r="E9" s="11">
        <f>D9*$B$2</f>
        <v>0.065</v>
      </c>
      <c r="F9" t="s">
        <v>25</v>
      </c>
      <c r="G9" s="4">
        <f>E9*2.8</f>
        <v>0.182</v>
      </c>
    </row>
    <row r="10">
      <c r="A10" t="s">
        <v>41</v>
      </c>
      <c r="B10" t="s">
        <v>42</v>
      </c>
      <c r="C10" t="s">
        <v>38</v>
      </c>
      <c r="D10" s="9">
        <v>0.026842</v>
      </c>
      <c r="E10" s="11">
        <f>D10*$B$2</f>
        <v>0.026842</v>
      </c>
      <c r="F10" t="s">
        <v>25</v>
      </c>
      <c r="G10" s="4">
        <f>E10*1.2000047059</f>
        <v>0.032211</v>
      </c>
    </row>
    <row r="11">
      <c r="A11" t="s">
        <v>43</v>
      </c>
      <c r="B11" t="s">
        <v>44</v>
      </c>
      <c r="C11" t="s">
        <v>45</v>
      </c>
      <c r="D11" s="9">
        <v>0.001579</v>
      </c>
      <c r="E11" s="11">
        <f>D11*$B$2</f>
        <v>0.001579</v>
      </c>
      <c r="F11" t="s">
        <v>25</v>
      </c>
      <c r="G11" s="4">
        <f>E11*5.7998066731</f>
        <v>0.009158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0.21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0.06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0.002</v>
      </c>
      <c r="E4" t="s">
        <v>25</v>
      </c>
      <c r="F4" t="s">
        <v>45</v>
      </c>
    </row>
    <row r="5">
      <c r="A5">
        <v>2</v>
      </c>
      <c r="B5" t="s">
        <v>57</v>
      </c>
      <c r="C5" t="s">
        <v>56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58</v>
      </c>
      <c r="C6" t="s">
        <v>56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60</v>
      </c>
      <c r="C8" t="s">
        <v>56</v>
      </c>
      <c r="D8" s="11">
        <v>0.065</v>
      </c>
      <c r="E8" t="s">
        <v>25</v>
      </c>
      <c r="F8" t="s">
        <v>38</v>
      </c>
    </row>
    <row r="9">
      <c r="A9">
        <v>1</v>
      </c>
      <c r="B9" t="s">
        <v>61</v>
      </c>
      <c r="C9" t="s">
        <v>56</v>
      </c>
      <c r="D9" s="11">
        <v>0.065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3">
        <v>69</v>
      </c>
      <c r="E2" t="s" s="13"/>
      <c r="F2" t="s">
        <v>70</v>
      </c>
    </row>
    <row r="3">
      <c r="A3" t="s">
        <v>71</v>
      </c>
      <c r="B3">
        <v>1</v>
      </c>
      <c r="C3" t="s">
        <v>72</v>
      </c>
      <c r="D3" t="s" s="13">
        <v>73</v>
      </c>
      <c r="E3" t="s" s="13">
        <v>74</v>
      </c>
      <c r="F3" t="s">
        <v>75</v>
      </c>
    </row>
    <row r="4">
      <c r="A4" t="s">
        <v>71</v>
      </c>
      <c r="B4">
        <v>2</v>
      </c>
      <c r="C4" t="s">
        <v>76</v>
      </c>
      <c r="D4" t="s" s="13">
        <v>77</v>
      </c>
      <c r="E4" t="s" s="13"/>
      <c r="F4"/>
    </row>
    <row r="5">
      <c r="A5" t="s">
        <v>71</v>
      </c>
      <c r="B5">
        <v>3</v>
      </c>
      <c r="C5" t="s">
        <v>78</v>
      </c>
      <c r="D5" t="s" s="13">
        <v>79</v>
      </c>
      <c r="E5" t="s" s="13">
        <v>80</v>
      </c>
      <c r="F5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85</v>
      </c>
      <c r="C6" s="11">
        <f>'Besoins'!$B$2*0.06</f>
        <v>0.06</v>
      </c>
      <c r="D6" t="s">
        <v>25</v>
      </c>
    </row>
    <row r="7">
      <c r="A7"/>
      <c r="B7" t="s">
        <v>86</v>
      </c>
      <c r="C7" s="11">
        <f>'Besoins'!$B$2*0.08</f>
        <v>0.08</v>
      </c>
      <c r="D7" t="s">
        <v>35</v>
      </c>
    </row>
    <row r="8">
      <c r="A8"/>
      <c r="B8" t="str">
        <f>Besoins!B9</f>
        <v>Farine de sarrasin (blé noir)</v>
      </c>
      <c r="C8" s="11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11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5">
        <v>87</v>
      </c>
      <c r="B11"/>
      <c r="C11"/>
      <c r="D11"/>
    </row>
    <row r="12">
      <c r="A12" t="s" s="16">
        <v>84</v>
      </c>
      <c r="B12" t="str" s="13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11">
        <f>Besoins!E11</f>
        <v>0.001579</v>
      </c>
      <c r="D13" t="str">
        <f>Besoins!F11</f>
        <v>kg</v>
      </c>
    </row>
    <row r="14">
      <c r="A14"/>
      <c r="B14" t="s">
        <v>86</v>
      </c>
      <c r="C14" s="11">
        <f>'Besoins'!$B$2*0.0315789474</f>
        <v>0.031579</v>
      </c>
      <c r="D14" t="s">
        <v>35</v>
      </c>
    </row>
    <row r="15">
      <c r="A15"/>
      <c r="B15" t="str" s="17">
        <f>"ℹ "&amp;Procedure!E3</f>
        <v>ℹ</v>
      </c>
      <c r="C15"/>
      <c r="D15"/>
    </row>
    <row r="16">
      <c r="A16" t="s" s="16">
        <v>88</v>
      </c>
      <c r="B16" t="str" s="13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11">
        <f>Besoins!E10</f>
        <v>0.026842</v>
      </c>
      <c r="D17" t="str">
        <f>Besoins!F10</f>
        <v>kg</v>
      </c>
    </row>
    <row r="18">
      <c r="A18" t="s" s="16">
        <v>89</v>
      </c>
      <c r="B18" t="str" s="13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7">
        <f>"ℹ "&amp;Procedure!E5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