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<sst xmlns="http://schemas.openxmlformats.org/spreadsheetml/2006/main" count="96" uniqueCount="96">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</sst>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0.607</v>
      </c>
      <c r="C3" t="s" s="5">
        <v>3</v>
      </c>
      <c r="D3"/>
      <c r="E3"/>
      <c r="F3"/>
    </row>
    <row r="4">
      <c r="A4" t="s">
        <v>4</v>
      </c>
      <c r="B4" s="6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0.135</v>
      </c>
      <c r="E7" s="6">
        <f>D7*$B$2</f>
        <v>0.135</v>
      </c>
      <c r="F7" t="s">
        <v>15</v>
      </c>
      <c r="G7" s="8">
        <f>E7*0.0043</f>
        <v>0.000581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8">
        <f>E8*0.95</f>
        <v>0.11875</v>
      </c>
    </row>
    <row r="9">
      <c r="A9" t="s">
        <v>19</v>
      </c>
      <c r="B9" t="s">
        <v>20</v>
      </c>
      <c r="C9" t="s">
        <v>18</v>
      </c>
      <c r="D9" s="4">
        <v>0.125</v>
      </c>
      <c r="E9" s="6">
        <f>D9*$B$2</f>
        <v>0.125</v>
      </c>
      <c r="F9" t="s">
        <v>3</v>
      </c>
      <c r="G9" s="8">
        <f>E9*0.82</f>
        <v>0.1025</v>
      </c>
    </row>
    <row r="10">
      <c r="A10" t="s">
        <v>21</v>
      </c>
      <c r="B10" t="s">
        <v>22</v>
      </c>
      <c r="C10" t="s">
        <v>23</v>
      </c>
      <c r="D10" s="4">
        <v>0.16</v>
      </c>
      <c r="E10" s="6">
        <f>D10*$B$2</f>
        <v>0.16</v>
      </c>
      <c r="F10" t="s">
        <v>3</v>
      </c>
      <c r="G10" s="8">
        <f>E10*5.2</f>
        <v>0.832</v>
      </c>
    </row>
    <row r="11">
      <c r="A11" t="s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3</v>
      </c>
      <c r="G11" s="8">
        <f>E11*5.2</f>
        <v>0.078</v>
      </c>
    </row>
    <row r="12">
      <c r="A12" t="s">
        <v>27</v>
      </c>
      <c r="B12" t="s">
        <v>28</v>
      </c>
      <c r="C12" t="s">
        <v>29</v>
      </c>
      <c r="D12" s="4">
        <v>0.012</v>
      </c>
      <c r="E12" s="6">
        <f>D12*$B$2</f>
        <v>0.012</v>
      </c>
      <c r="F12" t="s">
        <v>3</v>
      </c>
      <c r="G12" s="8">
        <f>E12*2.2</f>
        <v>0.0264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E13*0.35</f>
        <v>0.00175</v>
      </c>
    </row>
    <row r="14">
      <c r="A14" t="s">
        <v>33</v>
      </c>
      <c r="B14" t="s">
        <v>34</v>
      </c>
      <c r="C14" t="s">
        <v>35</v>
      </c>
      <c r="D14" s="4">
        <v>0.03</v>
      </c>
      <c r="E14" s="6">
        <f>D14*$B$2</f>
        <v>0.03</v>
      </c>
      <c r="F14" t="s">
        <v>3</v>
      </c>
      <c r="G14" s="8">
        <f>E14*0.82</f>
        <v>0.0246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inlineStr" s="11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1">
        <v>44</v>
      </c>
      <c r="F2" t="s">
        <v>45</v>
      </c>
    </row>
    <row r="3">
      <c r="A3" t="s">
        <v>43</v>
      </c>
      <c r="B3">
        <v>2</v>
      </c>
      <c r="C3" t="s">
        <v>46</v>
      </c>
      <c r="D3" t="s" s="11">
        <v>47</v>
      </c>
      <c r="E3" t="s" s="11">
        <v>48</v>
      </c>
      <c r="F3" t="s">
        <v>49</v>
      </c>
    </row>
    <row r="4">
      <c r="A4" t="s">
        <v>43</v>
      </c>
      <c r="B4">
        <v>3</v>
      </c>
      <c r="C4" t="s">
        <v>50</v>
      </c>
      <c r="D4" t="s" s="11">
        <v>51</v>
      </c>
      <c r="E4" t="s" s="11"/>
      <c r="F4" t="s">
        <v>52</v>
      </c>
    </row>
    <row r="5">
      <c r="A5" t="s">
        <v>43</v>
      </c>
      <c r="B5">
        <v>4</v>
      </c>
      <c r="C5" t="s">
        <v>53</v>
      </c>
      <c r="D5" t="s" s="11">
        <v>54</v>
      </c>
      <c r="E5" t="s" s="11"/>
      <c r="F5" t="s">
        <v>49</v>
      </c>
    </row>
    <row r="6">
      <c r="A6" t="s">
        <v>43</v>
      </c>
      <c r="B6">
        <v>5</v>
      </c>
      <c r="C6" t="s">
        <v>55</v>
      </c>
      <c r="D6" t="s" s="11">
        <v>56</v>
      </c>
      <c r="E6" t="s" s="11"/>
      <c r="F6"/>
    </row>
    <row r="7">
      <c r="A7" t="s">
        <v>43</v>
      </c>
      <c r="B7">
        <v>6</v>
      </c>
      <c r="C7" t="s">
        <v>50</v>
      </c>
      <c r="D7" t="s" s="11">
        <v>57</v>
      </c>
      <c r="E7" t="s" s="11"/>
      <c r="F7" t="s">
        <v>49</v>
      </c>
    </row>
    <row r="8">
      <c r="A8" t="s">
        <v>43</v>
      </c>
      <c r="B8">
        <v>7</v>
      </c>
      <c r="C8" t="s">
        <v>58</v>
      </c>
      <c r="D8" t="s" s="11">
        <v>59</v>
      </c>
      <c r="E8" t="s" s="11"/>
      <c r="F8" t="s">
        <v>52</v>
      </c>
    </row>
    <row r="9">
      <c r="A9" t="s">
        <v>60</v>
      </c>
      <c r="B9">
        <v>1</v>
      </c>
      <c r="C9" t="s">
        <v>61</v>
      </c>
      <c r="D9" t="s" s="11">
        <v>62</v>
      </c>
      <c r="E9" t="s" s="11"/>
      <c r="F9" t="s">
        <v>63</v>
      </c>
    </row>
    <row r="10">
      <c r="A10" t="s">
        <v>60</v>
      </c>
      <c r="B10">
        <v>2</v>
      </c>
      <c r="C10" t="s">
        <v>55</v>
      </c>
      <c r="D10" t="s" s="11">
        <v>64</v>
      </c>
      <c r="E10" t="s" s="11"/>
      <c r="F10"/>
    </row>
    <row r="11">
      <c r="A11" t="s">
        <v>60</v>
      </c>
      <c r="B11">
        <v>3</v>
      </c>
      <c r="C11" t="s">
        <v>55</v>
      </c>
      <c r="D11" t="s" s="11">
        <v>65</v>
      </c>
      <c r="E11" t="s" s="11"/>
      <c r="F11"/>
    </row>
    <row r="12">
      <c r="A12" t="s">
        <v>60</v>
      </c>
      <c r="B12">
        <v>4</v>
      </c>
      <c r="C12"/>
      <c r="D12" t="s" s="11">
        <v>66</v>
      </c>
      <c r="E12" t="s" s="11"/>
      <c r="F12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43</v>
      </c>
      <c r="C2" t="s">
        <v>71</v>
      </c>
      <c r="D2" s="6">
        <f>'Besoins'!$B$2*0.607</f>
        <v>0.607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'Besoins'!$B$2*0.125</f>
        <v>0.125</v>
      </c>
      <c r="E3" t="s">
        <v>3</v>
      </c>
    </row>
    <row r="4">
      <c r="A4">
        <v>1</v>
      </c>
      <c r="B4" t="s">
        <v>74</v>
      </c>
      <c r="C4" t="s">
        <v>73</v>
      </c>
      <c r="D4" s="6">
        <f>'Besoins'!$B$2*0.125</f>
        <v>0.125</v>
      </c>
      <c r="E4" t="s">
        <v>3</v>
      </c>
    </row>
    <row r="5">
      <c r="A5">
        <v>1</v>
      </c>
      <c r="B5" t="s">
        <v>75</v>
      </c>
      <c r="C5" t="s">
        <v>73</v>
      </c>
      <c r="D5" s="6">
        <f>'Besoins'!$B$2*0.135</f>
        <v>0.135</v>
      </c>
      <c r="E5" t="s">
        <v>15</v>
      </c>
    </row>
    <row r="6">
      <c r="A6">
        <v>1</v>
      </c>
      <c r="B6" t="s">
        <v>76</v>
      </c>
      <c r="C6" t="s">
        <v>73</v>
      </c>
      <c r="D6" s="6">
        <f>'Besoins'!$B$2*0.015</f>
        <v>0.015</v>
      </c>
      <c r="E6" t="s">
        <v>3</v>
      </c>
    </row>
    <row r="7">
      <c r="A7">
        <v>1</v>
      </c>
      <c r="B7" t="s">
        <v>77</v>
      </c>
      <c r="C7" t="s">
        <v>73</v>
      </c>
      <c r="D7" s="6">
        <f>'Besoins'!$B$2*0.03</f>
        <v>0.03</v>
      </c>
      <c r="E7" t="s">
        <v>3</v>
      </c>
    </row>
    <row r="8">
      <c r="A8">
        <v>1</v>
      </c>
      <c r="B8" t="s">
        <v>78</v>
      </c>
      <c r="C8" t="s">
        <v>73</v>
      </c>
      <c r="D8" s="6">
        <f>'Besoins'!$B$2*0.01</f>
        <v>0.01</v>
      </c>
      <c r="E8" t="s">
        <v>3</v>
      </c>
    </row>
    <row r="9">
      <c r="A9">
        <v>1</v>
      </c>
      <c r="B9" t="s">
        <v>79</v>
      </c>
      <c r="C9" t="s">
        <v>73</v>
      </c>
      <c r="D9" s="6">
        <f>'Besoins'!$B$2*0.012</f>
        <v>0.012</v>
      </c>
      <c r="E9" t="s">
        <v>3</v>
      </c>
    </row>
    <row r="10">
      <c r="A10">
        <v>1</v>
      </c>
      <c r="B10" t="s">
        <v>80</v>
      </c>
      <c r="C10" t="s">
        <v>73</v>
      </c>
      <c r="D10" s="6">
        <f>'Besoins'!$B$2*0.005</f>
        <v>0.005</v>
      </c>
      <c r="E10" t="s">
        <v>3</v>
      </c>
    </row>
    <row r="11">
      <c r="A11">
        <v>1</v>
      </c>
      <c r="B11" t="s">
        <v>81</v>
      </c>
      <c r="C11" t="s">
        <v>71</v>
      </c>
      <c r="D11" s="6">
        <f>'Besoins'!$B$2*0.15</f>
        <v>0.15</v>
      </c>
      <c r="E11" t="s">
        <v>3</v>
      </c>
    </row>
    <row r="12">
      <c r="A12">
        <v>2</v>
      </c>
      <c r="B12" t="s">
        <v>82</v>
      </c>
      <c r="C12" t="s">
        <v>73</v>
      </c>
      <c r="D12" s="6">
        <f>'Besoins'!$B$2*0.15</f>
        <v>0.15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2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84</v>
      </c>
      <c r="B4"/>
      <c r="C4"/>
      <c r="D4"/>
    </row>
    <row r="5">
      <c r="A5" t="s" s="14">
        <v>85</v>
      </c>
      <c r="B5" t="str" s="11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6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6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6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6">
        <f>Besoins!E14</f>
        <v>0.03</v>
      </c>
      <c r="D10" t="str">
        <f>Besoins!F14</f>
        <v>kg</v>
      </c>
    </row>
    <row r="11">
      <c r="A11"/>
      <c r="B11" t="s">
        <v>86</v>
      </c>
      <c r="C11" s="6">
        <f>'Besoins'!$B$2*0.01</f>
        <v>0.01</v>
      </c>
      <c r="D11" t="s">
        <v>3</v>
      </c>
    </row>
    <row r="12">
      <c r="A12"/>
      <c r="B12" t="str">
        <f>Besoins!B12</f>
        <v>Levure fraîche de boulanger</v>
      </c>
      <c r="C12" s="6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6">
        <f>Besoins!E13</f>
        <v>0.005</v>
      </c>
      <c r="D13" t="str">
        <f>Besoins!F13</f>
        <v>kg</v>
      </c>
    </row>
    <row r="14">
      <c r="A14"/>
      <c r="B14" t="str" s="15">
        <f>"ℹ "&amp;Procedure!E2</f>
        <v>ℹ</v>
      </c>
      <c r="C14"/>
      <c r="D14"/>
    </row>
    <row r="15">
      <c r="A15" t="s" s="14">
        <v>87</v>
      </c>
      <c r="B15" t="str" s="11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5">
        <f>"ℹ "&amp;Procedure!E3</f>
        <v>ℹ</v>
      </c>
      <c r="C16"/>
      <c r="D16"/>
    </row>
    <row r="17">
      <c r="A17" t="s" s="14">
        <v>88</v>
      </c>
      <c r="B17" t="str" s="11">
        <f>"[ABAISSER] "&amp;Procedure!D4</f>
        <v>[ABAISSER] Abaisser en rectangle 30×20cm, 6mm d'épaisseur. Filmer, réserver au congélateur.</v>
      </c>
      <c r="C17"/>
      <c r="D17"/>
    </row>
    <row r="18">
      <c r="A18" t="s" s="14">
        <v>89</v>
      </c>
      <c r="B18" t="str" s="11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90</v>
      </c>
      <c r="C19" s="6">
        <f>'Besoins'!$B$2*0.15</f>
        <v>0.15</v>
      </c>
      <c r="D19" t="s">
        <v>3</v>
      </c>
    </row>
    <row r="20">
      <c r="A20" t="s" s="14">
        <v>91</v>
      </c>
      <c r="B20" t="str" s="11">
        <f>"[BEURRER] "&amp;Procedure!D6</f>
        <v>[BEURRER] Refermer la pâte sur le beurre, inciser de chaque côté dans l'épaisseur.</v>
      </c>
      <c r="C20"/>
      <c r="D20"/>
    </row>
    <row r="21">
      <c r="A21" t="s" s="14">
        <v>92</v>
      </c>
      <c r="B21" t="str" s="11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4">
        <v>93</v>
      </c>
      <c r="B22" t="str" s="11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3">
        <v>94</v>
      </c>
      <c r="B24"/>
      <c r="C24"/>
      <c r="D24"/>
    </row>
    <row r="25">
      <c r="A25" t="s" s="14">
        <v>85</v>
      </c>
      <c r="B25" t="str" s="11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4">
        <v>87</v>
      </c>
      <c r="B26" t="str" s="11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86</v>
      </c>
      <c r="C27" s="6">
        <f>'Besoins'!$B$2*0.15</f>
        <v>0.15</v>
      </c>
      <c r="D27" t="s">
        <v>3</v>
      </c>
    </row>
    <row r="28">
      <c r="A28" t="s" s="14">
        <v>88</v>
      </c>
      <c r="B28" t="str" s="11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86</v>
      </c>
      <c r="C29" s="6">
        <f>'Besoins'!$B$2*0.15</f>
        <v>0.15</v>
      </c>
      <c r="D29" t="s">
        <v>3</v>
      </c>
    </row>
    <row r="30">
      <c r="A30" t="s" s="14">
        <v>89</v>
      </c>
      <c r="B30" t="str" s="11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6">
        <v>95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