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<sst xmlns="http://schemas.openxmlformats.org/spreadsheetml/2006/main" count="72" uniqueCount="72">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</sst>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0.151579</v>
      </c>
      <c r="E7" s="6">
        <f>D7*$B$2</f>
        <v>0.151579</v>
      </c>
      <c r="F7" t="s">
        <v>15</v>
      </c>
      <c r="G7" s="8">
        <f>E7*0.0042999985</f>
        <v>0.000652</v>
      </c>
    </row>
    <row r="8">
      <c r="A8" t="s">
        <v>16</v>
      </c>
      <c r="B8" t="s">
        <v>17</v>
      </c>
      <c r="C8" t="s">
        <v>18</v>
      </c>
      <c r="D8" s="4">
        <v>0.026842</v>
      </c>
      <c r="E8" s="6">
        <f>D8*$B$2</f>
        <v>0.026842</v>
      </c>
      <c r="F8" t="s">
        <v>3</v>
      </c>
      <c r="G8" s="8">
        <f>E8*1.2000047059</f>
        <v>0.032211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8">
        <f>E9*0.82</f>
        <v>0.0984</v>
      </c>
    </row>
    <row r="10">
      <c r="A10" t="s">
        <v>22</v>
      </c>
      <c r="B10" t="s">
        <v>23</v>
      </c>
      <c r="C10" t="s">
        <v>24</v>
      </c>
      <c r="D10" s="4">
        <v>0.001579</v>
      </c>
      <c r="E10" s="6">
        <f>D10*$B$2</f>
        <v>0.001579</v>
      </c>
      <c r="F10" t="s">
        <v>3</v>
      </c>
      <c r="G10" s="8">
        <f>E10*5.7998066731</f>
        <v>0.009158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1">
        <v>34</v>
      </c>
      <c r="E2" t="s" s="11">
        <v>35</v>
      </c>
      <c r="F2" t="s">
        <v>36</v>
      </c>
    </row>
    <row r="3">
      <c r="A3" t="s">
        <v>32</v>
      </c>
      <c r="B3">
        <v>2</v>
      </c>
      <c r="C3" t="s">
        <v>33</v>
      </c>
      <c r="D3" t="s" s="11">
        <v>37</v>
      </c>
      <c r="E3" t="s" s="11"/>
      <c r="F3"/>
    </row>
    <row r="4">
      <c r="A4" t="s">
        <v>32</v>
      </c>
      <c r="B4">
        <v>3</v>
      </c>
      <c r="C4" t="s">
        <v>38</v>
      </c>
      <c r="D4" t="s" s="11">
        <v>39</v>
      </c>
      <c r="E4" t="s" s="11"/>
      <c r="F4"/>
    </row>
    <row r="5">
      <c r="A5" t="s">
        <v>32</v>
      </c>
      <c r="B5">
        <v>4</v>
      </c>
      <c r="C5" t="s">
        <v>33</v>
      </c>
      <c r="D5" t="s" s="11">
        <v>40</v>
      </c>
      <c r="E5" t="s" s="11">
        <v>41</v>
      </c>
      <c r="F5" t="s">
        <v>42</v>
      </c>
    </row>
    <row r="6">
      <c r="A6" t="s">
        <v>43</v>
      </c>
      <c r="B6">
        <v>1</v>
      </c>
      <c r="C6" t="s">
        <v>33</v>
      </c>
      <c r="D6" t="s" s="11">
        <v>44</v>
      </c>
      <c r="E6" t="s" s="11">
        <v>35</v>
      </c>
      <c r="F6" t="s">
        <v>36</v>
      </c>
    </row>
    <row r="7">
      <c r="A7" t="s">
        <v>43</v>
      </c>
      <c r="B7">
        <v>2</v>
      </c>
      <c r="C7" t="s">
        <v>38</v>
      </c>
      <c r="D7" t="s" s="11">
        <v>45</v>
      </c>
      <c r="E7" t="s" s="11"/>
      <c r="F7"/>
    </row>
    <row r="8">
      <c r="A8" t="s">
        <v>43</v>
      </c>
      <c r="B8">
        <v>3</v>
      </c>
      <c r="C8" t="s">
        <v>46</v>
      </c>
      <c r="D8" t="s" s="11">
        <v>47</v>
      </c>
      <c r="E8" t="s" s="11">
        <v>48</v>
      </c>
      <c r="F8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32</v>
      </c>
      <c r="C2" t="s">
        <v>54</v>
      </c>
      <c r="D2" s="6">
        <f>'Besoins'!$B$2*0.3</f>
        <v>0.3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'Besoins'!$B$2*0.06</f>
        <v>0.06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'Besoins'!$B$2*0.0015789474</f>
        <v>0.001579</v>
      </c>
      <c r="E4" t="s">
        <v>3</v>
      </c>
    </row>
    <row r="5">
      <c r="A5">
        <v>2</v>
      </c>
      <c r="B5" t="s">
        <v>58</v>
      </c>
      <c r="C5" t="s">
        <v>57</v>
      </c>
      <c r="D5" s="6">
        <f>'Besoins'!$B$2*0.0315789474</f>
        <v>0.031579</v>
      </c>
      <c r="E5" t="s">
        <v>15</v>
      </c>
    </row>
    <row r="6">
      <c r="A6">
        <v>2</v>
      </c>
      <c r="B6" t="s">
        <v>59</v>
      </c>
      <c r="C6" t="s">
        <v>57</v>
      </c>
      <c r="D6" s="6">
        <f>'Besoins'!$B$2*0.0268421053</f>
        <v>0.026842</v>
      </c>
      <c r="E6" t="s">
        <v>3</v>
      </c>
    </row>
    <row r="7">
      <c r="A7">
        <v>1</v>
      </c>
      <c r="B7" t="s">
        <v>60</v>
      </c>
      <c r="C7" t="s">
        <v>57</v>
      </c>
      <c r="D7" s="6">
        <f>'Besoins'!$B$2*0.12</f>
        <v>0.12</v>
      </c>
      <c r="E7" t="s">
        <v>15</v>
      </c>
    </row>
    <row r="8">
      <c r="A8">
        <v>1</v>
      </c>
      <c r="B8" t="s">
        <v>61</v>
      </c>
      <c r="C8" t="s">
        <v>57</v>
      </c>
      <c r="D8" s="6">
        <f>'Besoins'!$B$2*0.12</f>
        <v>0.12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65</v>
      </c>
      <c r="C6" s="6">
        <f>'Besoins'!$B$2*0.12</f>
        <v>0.12</v>
      </c>
      <c r="D6" t="s">
        <v>15</v>
      </c>
    </row>
    <row r="7">
      <c r="A7"/>
      <c r="B7" t="str" s="15">
        <f>"ℹ "&amp;Procedure!E2</f>
        <v>ℹ</v>
      </c>
      <c r="C7"/>
      <c r="D7"/>
    </row>
    <row r="8">
      <c r="A8" t="s" s="14">
        <v>66</v>
      </c>
      <c r="B8" t="str" s="11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67</v>
      </c>
      <c r="C9" s="6">
        <f>'Besoins'!$B$2*0.06</f>
        <v>0.06</v>
      </c>
      <c r="D9" t="s">
        <v>3</v>
      </c>
    </row>
    <row r="10">
      <c r="A10" t="s" s="14">
        <v>68</v>
      </c>
      <c r="B10" t="str" s="11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6">
        <f>Besoins!E9</f>
        <v>0.12</v>
      </c>
      <c r="D11" t="str">
        <f>Besoins!F9</f>
        <v>kg</v>
      </c>
    </row>
    <row r="12">
      <c r="A12" t="s" s="14">
        <v>69</v>
      </c>
      <c r="B12" t="str" s="11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3">
        <v>70</v>
      </c>
      <c r="B15"/>
      <c r="C15"/>
      <c r="D15"/>
    </row>
    <row r="16">
      <c r="A16" t="s" s="14">
        <v>64</v>
      </c>
      <c r="B16" t="str" s="11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6">
        <f>Besoins!E10</f>
        <v>0.001579</v>
      </c>
      <c r="D17" t="str">
        <f>Besoins!F10</f>
        <v>kg</v>
      </c>
    </row>
    <row r="18">
      <c r="A18"/>
      <c r="B18" t="s">
        <v>65</v>
      </c>
      <c r="C18" s="6">
        <f>'Besoins'!$B$2*0.0315789474</f>
        <v>0.031579</v>
      </c>
      <c r="D18" t="s">
        <v>15</v>
      </c>
    </row>
    <row r="19">
      <c r="A19"/>
      <c r="B19" t="str" s="15">
        <f>"ℹ "&amp;Procedure!E6</f>
        <v>ℹ</v>
      </c>
      <c r="C19"/>
      <c r="D19"/>
    </row>
    <row r="20">
      <c r="A20" t="s" s="14">
        <v>66</v>
      </c>
      <c r="B20" t="str" s="11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6">
        <f>Besoins!E8</f>
        <v>0.026842</v>
      </c>
      <c r="D21" t="str">
        <f>Besoins!F8</f>
        <v>kg</v>
      </c>
    </row>
    <row r="22">
      <c r="A22" t="s" s="14">
        <v>68</v>
      </c>
      <c r="B22" t="str" s="11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/>
      <c r="B24"/>
      <c r="C24"/>
      <c r="D24"/>
    </row>
    <row r="25">
      <c r="A25" t="s" s="16">
        <v>71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