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<sst xmlns="http://schemas.openxmlformats.org/spreadsheetml/2006/main" count="74" uniqueCount="74">
  <si>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</si>
  <si>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</si>
  <si>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</si>
  <si>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</si>
  <si>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</si>
  <si>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</si>
  <si>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</si>
  <si>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</si>
  <si>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</si>
  <si>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</si>
  <si>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</si>
  <si>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</si>
  <si>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</si>
  <si>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</si>
  <si>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</si>
  <si>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</si>
  <si>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</si>
  <si>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</si>
  <si>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</si>
  <si>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</si>
  <si>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</si>
  <si>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</si>
  <si>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</si>
  <si>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</si>
  <si>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</si>
  <si>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</si>
  <si>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</si>
  <si>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</si>
  <si>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</si>
  <si>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</si>
  <si>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</si>
  <si>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</si>
  <si>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</si>
  <si>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</si>
  <si>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</si>
  <si>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</si>
  <si>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</si>
  <si>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</si>
  <si>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</si>
  <si>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</si>
  <si>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</si>
  <si>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</si>
  <si>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</si>
  <si>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</si>
  <si>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</si>
  <si>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</si>
  <si>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</si>
  <si>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</si>
  <si>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</si>
  <si>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</si>
  <si>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</si>
  <si>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</si>
  <si>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</si>
  <si>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</si>
  <si>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</si>
  <si>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</si>
  <si>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</si>
  <si>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</si>
  <si>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</si>
  <si>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</si>
  <si>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</si>
  <si>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</si>
  <si>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</si>
  <si>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blé T80 semi-complète</t>
  </si>
  <si>
    <t>Fiche technique — Levain dur / levain ferme (rafraîchi, Ferrandi)</t>
  </si>
  <si>
    <t>Levain dur / levain ferme (rafraîchi, Ferrandi)  FER-LEVDUR</t>
  </si>
  <si>
    <t>1.</t>
  </si>
  <si>
    <t xml:space="preserve">    Levain chef (Ferrandi)</t>
  </si>
  <si>
    <t xml:space="preserve">    Eau (robinet - moy. France 2026)</t>
  </si>
  <si>
    <t>2.</t>
  </si>
  <si>
    <t>3.</t>
  </si>
  <si>
    <t>4.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</si>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</sst>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</v>
      </c>
      <c r="C3" t="s" s="5">
        <v>3</v>
      </c>
      <c r="D3"/>
      <c r="E3"/>
      <c r="F3"/>
    </row>
    <row r="4">
      <c r="A4" t="s">
        <v>4</v>
      </c>
      <c r="B4" s="6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0.111579</v>
      </c>
      <c r="E7" s="6">
        <f>D7*$B$2</f>
        <v>0.111579</v>
      </c>
      <c r="F7" t="s">
        <v>15</v>
      </c>
      <c r="G7" s="8">
        <f>E7*0.004299998</f>
        <v>0.00048</v>
      </c>
    </row>
    <row r="8">
      <c r="A8" t="s">
        <v>16</v>
      </c>
      <c r="B8" t="s">
        <v>17</v>
      </c>
      <c r="C8" t="s">
        <v>18</v>
      </c>
      <c r="D8" s="4">
        <v>0.026842</v>
      </c>
      <c r="E8" s="6">
        <f>D8*$B$2</f>
        <v>0.026842</v>
      </c>
      <c r="F8" t="s">
        <v>3</v>
      </c>
      <c r="G8" s="8">
        <f>E8*1.2000047059</f>
        <v>0.032211</v>
      </c>
    </row>
    <row r="9">
      <c r="A9" t="s">
        <v>19</v>
      </c>
      <c r="B9" t="s">
        <v>20</v>
      </c>
      <c r="C9" t="s">
        <v>21</v>
      </c>
      <c r="D9" s="4">
        <v>0.16</v>
      </c>
      <c r="E9" s="6">
        <f>D9*$B$2</f>
        <v>0.16</v>
      </c>
      <c r="F9" t="s">
        <v>3</v>
      </c>
      <c r="G9" s="8">
        <f>E9*0.75</f>
        <v>0.12</v>
      </c>
    </row>
    <row r="10">
      <c r="A10" t="s">
        <v>22</v>
      </c>
      <c r="B10" t="s">
        <v>23</v>
      </c>
      <c r="C10" t="s">
        <v>24</v>
      </c>
      <c r="D10" s="4">
        <v>0.001579</v>
      </c>
      <c r="E10" s="6">
        <f>D10*$B$2</f>
        <v>0.001579</v>
      </c>
      <c r="F10" t="s">
        <v>3</v>
      </c>
      <c r="G10" s="8">
        <f>E10*5.7998066731</f>
        <v>0.009158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1">
        <v>33</v>
      </c>
      <c r="E2" t="s" s="11">
        <v>34</v>
      </c>
      <c r="F2" t="s">
        <v>35</v>
      </c>
    </row>
    <row r="3">
      <c r="A3" t="s">
        <v>32</v>
      </c>
      <c r="B3">
        <v>2</v>
      </c>
      <c r="C3" t="s">
        <v>36</v>
      </c>
      <c r="D3" t="s" s="11">
        <v>37</v>
      </c>
      <c r="E3" t="s" s="11"/>
      <c r="F3" t="s">
        <v>35</v>
      </c>
    </row>
    <row r="4">
      <c r="A4" t="s">
        <v>32</v>
      </c>
      <c r="B4">
        <v>3</v>
      </c>
      <c r="C4" t="s">
        <v>38</v>
      </c>
      <c r="D4" t="s" s="11">
        <v>39</v>
      </c>
      <c r="E4" t="s" s="11"/>
      <c r="F4"/>
    </row>
    <row r="5">
      <c r="A5" t="s">
        <v>32</v>
      </c>
      <c r="B5">
        <v>4</v>
      </c>
      <c r="C5"/>
      <c r="D5" t="s" s="11">
        <v>40</v>
      </c>
      <c r="E5" t="s" s="11">
        <v>41</v>
      </c>
      <c r="F5" t="s">
        <v>42</v>
      </c>
    </row>
    <row r="6">
      <c r="A6" t="s">
        <v>43</v>
      </c>
      <c r="B6">
        <v>1</v>
      </c>
      <c r="C6" t="s">
        <v>44</v>
      </c>
      <c r="D6" t="s" s="11">
        <v>45</v>
      </c>
      <c r="E6" t="s" s="11">
        <v>46</v>
      </c>
      <c r="F6" t="s">
        <v>35</v>
      </c>
    </row>
    <row r="7">
      <c r="A7" t="s">
        <v>43</v>
      </c>
      <c r="B7">
        <v>2</v>
      </c>
      <c r="C7" t="s">
        <v>36</v>
      </c>
      <c r="D7" t="s" s="11">
        <v>47</v>
      </c>
      <c r="E7" t="s" s="11"/>
      <c r="F7"/>
    </row>
    <row r="8">
      <c r="A8" t="s">
        <v>43</v>
      </c>
      <c r="B8">
        <v>3</v>
      </c>
      <c r="C8" t="s">
        <v>48</v>
      </c>
      <c r="D8" t="s" s="11">
        <v>49</v>
      </c>
      <c r="E8" t="s" s="11">
        <v>50</v>
      </c>
      <c r="F8" t="s">
        <v>51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32</v>
      </c>
      <c r="C2" t="s">
        <v>56</v>
      </c>
      <c r="D2" s="6">
        <f>'Besoins'!$B$2*0.3</f>
        <v>0.3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'Besoins'!$B$2*0.06</f>
        <v>0.06</v>
      </c>
      <c r="E3" t="s">
        <v>3</v>
      </c>
    </row>
    <row r="4">
      <c r="A4">
        <v>2</v>
      </c>
      <c r="B4" t="s">
        <v>58</v>
      </c>
      <c r="C4" t="s">
        <v>59</v>
      </c>
      <c r="D4" s="6">
        <f>'Besoins'!$B$2*0.0015789474</f>
        <v>0.001579</v>
      </c>
      <c r="E4" t="s">
        <v>3</v>
      </c>
    </row>
    <row r="5">
      <c r="A5">
        <v>2</v>
      </c>
      <c r="B5" t="s">
        <v>60</v>
      </c>
      <c r="C5" t="s">
        <v>59</v>
      </c>
      <c r="D5" s="6">
        <f>'Besoins'!$B$2*0.0315789474</f>
        <v>0.031579</v>
      </c>
      <c r="E5" t="s">
        <v>15</v>
      </c>
    </row>
    <row r="6">
      <c r="A6">
        <v>2</v>
      </c>
      <c r="B6" t="s">
        <v>61</v>
      </c>
      <c r="C6" t="s">
        <v>59</v>
      </c>
      <c r="D6" s="6">
        <f>'Besoins'!$B$2*0.0268421053</f>
        <v>0.026842</v>
      </c>
      <c r="E6" t="s">
        <v>3</v>
      </c>
    </row>
    <row r="7">
      <c r="A7">
        <v>1</v>
      </c>
      <c r="B7" t="s">
        <v>62</v>
      </c>
      <c r="C7" t="s">
        <v>59</v>
      </c>
      <c r="D7" s="6">
        <f>'Besoins'!$B$2*0.08</f>
        <v>0.08</v>
      </c>
      <c r="E7" t="s">
        <v>15</v>
      </c>
    </row>
    <row r="8">
      <c r="A8">
        <v>1</v>
      </c>
      <c r="B8" t="s">
        <v>63</v>
      </c>
      <c r="C8" t="s">
        <v>59</v>
      </c>
      <c r="D8" s="6">
        <f>'Besoins'!$B$2*0.16</f>
        <v>0.16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64</v>
      </c>
      <c r="B1"/>
      <c r="C1"/>
      <c r="D1"/>
    </row>
    <row r="2">
      <c r="A2" t="str" s="12">
        <f>"FER-LEVDUR · BOU.PAINS_TRADITION · référence : "&amp;Besoins!B3&amp;" "&amp;Besoins!C3&amp;" · multiplicateur réglable sur la feuille ""Besoins"""</f>
        <v>FER-LEVDUR · BOU.PAINS_TRADITION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65</v>
      </c>
      <c r="B4"/>
      <c r="C4"/>
      <c r="D4"/>
    </row>
    <row r="5">
      <c r="A5" t="s" s="14">
        <v>66</v>
      </c>
      <c r="B5" t="str" s="11">
        <f>Procedure!D2</f>
        <v>Dans la cuve du robot (crochet), verser le levain tout point (60g) avec l'eau (80g) à 35°C, mélanger pour diluer jusqu'à petites bulles.</v>
      </c>
      <c r="C5"/>
      <c r="D5"/>
    </row>
    <row r="6">
      <c r="A6"/>
      <c r="B6" t="s">
        <v>67</v>
      </c>
      <c r="C6" s="6">
        <f>'Besoins'!$B$2*0.06</f>
        <v>0.06</v>
      </c>
      <c r="D6" t="s">
        <v>3</v>
      </c>
    </row>
    <row r="7">
      <c r="A7"/>
      <c r="B7" t="s">
        <v>68</v>
      </c>
      <c r="C7" s="6">
        <f>'Besoins'!$B$2*0.08</f>
        <v>0.08</v>
      </c>
      <c r="D7" t="s">
        <v>15</v>
      </c>
    </row>
    <row r="8">
      <c r="A8"/>
      <c r="B8" t="str" s="15">
        <f>"ℹ "&amp;Procedure!E2</f>
        <v>ℹ</v>
      </c>
      <c r="C8"/>
      <c r="D8"/>
    </row>
    <row r="9">
      <c r="A9" t="s" s="14">
        <v>69</v>
      </c>
      <c r="B9" t="str" s="11">
        <f>"[INCORPORER] "&amp;Procedure!D3</f>
        <v>[INCORPORER] Incorporer la farine de meule T80 (160g), mélanger 5 min vitesse lente.</v>
      </c>
      <c r="C9"/>
      <c r="D9"/>
    </row>
    <row r="10">
      <c r="A10"/>
      <c r="B10" t="str">
        <f>Besoins!B9</f>
        <v>Farine de blé T80 semi-complète</v>
      </c>
      <c r="C10" s="6">
        <f>Besoins!E9</f>
        <v>0.16</v>
      </c>
      <c r="D10" t="str">
        <f>Besoins!F9</f>
        <v>kg</v>
      </c>
    </row>
    <row r="11">
      <c r="A11" t="s" s="14">
        <v>70</v>
      </c>
      <c r="B11" t="str" s="11">
        <f>"[DÉBARRASSER] "&amp;Procedure!D4</f>
        <v>[DÉBARRASSER] Débarrasser sur le plan de travail, pétrir en rabattant, façonner une boule lisse.</v>
      </c>
      <c r="C11"/>
      <c r="D11"/>
    </row>
    <row r="12">
      <c r="A12" t="s" s="14">
        <v>71</v>
      </c>
      <c r="B12" t="str" s="11">
        <f>Procedure!D5</f>
        <v>Conserver en bocal hermétique jusqu'à ce qu'il ait doublé de volume, commence à s'affaisser, crevasses et déchirures en surface.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3">
        <v>72</v>
      </c>
      <c r="B15"/>
      <c r="C15"/>
      <c r="D15"/>
    </row>
    <row r="16">
      <c r="A16" t="s" s="14">
        <v>66</v>
      </c>
      <c r="B16" t="str" s="11">
        <f>"[VERSER] "&amp;Procedure!D6</f>
        <v>[VERSER] Dans un saladier, verser le miel (5g) et l'eau (100g) à 45°C, mélanger pour dissoudre.</v>
      </c>
      <c r="C16"/>
      <c r="D16"/>
    </row>
    <row r="17">
      <c r="A17"/>
      <c r="B17" t="str">
        <f>Besoins!B10</f>
        <v>Miel toutes fleurs vrac</v>
      </c>
      <c r="C17" s="6">
        <f>Besoins!E10</f>
        <v>0.001579</v>
      </c>
      <c r="D17" t="str">
        <f>Besoins!F10</f>
        <v>kg</v>
      </c>
    </row>
    <row r="18">
      <c r="A18"/>
      <c r="B18" t="s">
        <v>68</v>
      </c>
      <c r="C18" s="6">
        <f>'Besoins'!$B$2*0.0315789474</f>
        <v>0.031579</v>
      </c>
      <c r="D18" t="s">
        <v>15</v>
      </c>
    </row>
    <row r="19">
      <c r="A19"/>
      <c r="B19" t="str" s="15">
        <f>"ℹ "&amp;Procedure!E6</f>
        <v>ℹ</v>
      </c>
      <c r="C19"/>
      <c r="D19"/>
    </row>
    <row r="20">
      <c r="A20" t="s" s="14">
        <v>69</v>
      </c>
      <c r="B20" t="str" s="11">
        <f>"[INCORPORER] "&amp;Procedure!D7</f>
        <v>[INCORPORER] Incorporer la farine de seigle (85g) au fouet.</v>
      </c>
      <c r="C20"/>
      <c r="D20"/>
    </row>
    <row r="21">
      <c r="A21"/>
      <c r="B21" t="str">
        <f>Besoins!B8</f>
        <v>Farine de seigle T130</v>
      </c>
      <c r="C21" s="6">
        <f>Besoins!E8</f>
        <v>0.026842</v>
      </c>
      <c r="D21" t="str">
        <f>Besoins!F8</f>
        <v>kg</v>
      </c>
    </row>
    <row r="22">
      <c r="A22" t="s" s="14">
        <v>70</v>
      </c>
      <c r="B22" t="str" s="11">
        <f>"[METTRE] "&amp;Procedure!D8</f>
        <v>[METTRE] Mettre dans un bocal propre, réserver au chaud jusqu'à odeur marquée et grosses bulles, texture façon mousse au chocolat.</v>
      </c>
      <c r="C22"/>
      <c r="D22"/>
    </row>
    <row r="23">
      <c r="A23"/>
      <c r="B23" t="str" s="15">
        <f>"ℹ "&amp;Procedure!E8</f>
        <v>ℹ</v>
      </c>
      <c r="C23"/>
      <c r="D23"/>
    </row>
    <row r="24">
      <c r="A24"/>
      <c r="B24"/>
      <c r="C24"/>
      <c r="D24"/>
    </row>
    <row r="25">
      <c r="A25" t="s" s="16">
        <v>73</v>
      </c>
      <c r="B25"/>
      <c r="C25"/>
      <c r="D25"/>
    </row>
  </sheetData>
  <sheetProtection sheet="1"/>
  <mergeCells count="16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A15:D15"/>
    <mergeCell ref="B16:D16"/>
    <mergeCell ref="B19:D19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2026-08-01T02:01:41Z</dcterms:created>
  <dc:title>Levain dur / levain ferme (rafr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2026-08-01T02:01:41Z</dcterms:modified>
  <cp:revision>1</cp:revision>
</cp:coreProperties>
</file>