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<sst xmlns="http://schemas.openxmlformats.org/spreadsheetml/2006/main" count="85" uniqueCount="85">
  <si>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</si>
  <si>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</si>
  <si>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</si>
  <si>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</si>
  <si>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</si>
  <si>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</si>
  <si>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</si>
  <si>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</si>
  <si>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</si>
  <si>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</si>
  <si>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</si>
  <si>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</si>
  <si>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</si>
  <si>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</si>
  <si>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</si>
  <si>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</si>
  <si>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</si>
  <si>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</si>
  <si>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</si>
  <si>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</si>
  <si>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</si>
  <si>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</si>
  <si>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</si>
  <si>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</si>
  <si>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</si>
  <si>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</si>
  <si>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</si>
  <si>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</si>
  <si>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</si>
  <si>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</si>
  <si>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</si>
  <si>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</si>
  <si>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</si>
  <si>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</si>
  <si>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</si>
  <si>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</si>
  <si>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</si>
  <si>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</si>
  <si>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</si>
  <si>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</si>
  <si>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</si>
  <si>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</si>
  <si>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</si>
  <si>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</si>
  <si>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Mie I</t>
  </si>
  <si>
    <t>DISSOUDRE</t>
  </si>
  <si>
    <t>Pouliche : delayer ensemble l'eau et la levure, ajouter dans une cuve avec la farine et le diamalt, melanger</t>
  </si>
  <si>
    <t>REPOSER</t>
  </si>
  <si>
    <t>Laisser reposer 8h a temperature moyenne de 22C</t>
  </si>
  <si>
    <t>Rajouter 800gr farine + 30gr poudre de lait</t>
  </si>
  <si>
    <t>Delayer ensemble sel, sucre, oeuf, levure, eau</t>
  </si>
  <si>
    <t>METTRE</t>
  </si>
  <si>
    <t>Mettre dans la cuve contenant la pouliche, ajouter 800gr farine + 30gr lait</t>
  </si>
  <si>
    <t>PÉTRIR</t>
  </si>
  <si>
    <t>Petrir jusqu'a ce que la pate se decolle de la cuve, 1h de repos</t>
  </si>
  <si>
    <t>Pour canapes/magasin : patons de 2000gr, ou petit rond 250gr, petit carre 300gr, grand carre 425gr</t>
  </si>
  <si>
    <t>Cuit : petit rond 200gr, petit carre 250gr, grand carre 350gr par pain</t>
  </si>
  <si>
    <t>Oeuf : 1 piece (indication directe du cahier via le (1), pas de conversion via formule)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</si>
  <si>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</si>
  <si>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</si>
  <si>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</si>
  <si>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</si>
  <si>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</si>
  <si>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</si>
  <si>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</si>
  <si>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</si>
  <si>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</si>
  <si>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Diamalt (extrait de malt)</t>
  </si>
  <si>
    <t xml:space="preserve">    ↳ Lait entier en poudre 26% MG</t>
  </si>
  <si>
    <t xml:space="preserve">    ↳ SEL</t>
  </si>
  <si>
    <t xml:space="preserve">    ↳ Sucre blanc cristal sac 25 kg</t>
  </si>
  <si>
    <t xml:space="preserve">    ↳ OEUF (P) (conv.)</t>
  </si>
  <si>
    <t>conversion</t>
  </si>
  <si>
    <t>Fiche technique — Pain de Mie I</t>
  </si>
  <si>
    <t>Pain de Mie I  C85.PAIN.MIE1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</si>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</sst>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3568</v>
      </c>
      <c r="C3" t="s" s="5">
        <v>3</v>
      </c>
      <c r="D3"/>
      <c r="E3"/>
      <c r="F3"/>
    </row>
    <row r="4">
      <c r="A4" t="s">
        <v>4</v>
      </c>
      <c r="B4" s="6">
        <f>$B$2*B3</f>
        <v>3568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0.01</v>
      </c>
      <c r="E7" s="6">
        <f>D7*$B$2</f>
        <v>0.01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2.05</v>
      </c>
      <c r="E8" s="6">
        <f>D8*$B$2</f>
        <v>2.05</v>
      </c>
      <c r="F8" t="s">
        <v>14</v>
      </c>
      <c r="G8" s="8">
        <f>E8*0.489836</f>
        <v>1.004164</v>
      </c>
    </row>
    <row r="9">
      <c r="A9" t="s" s="9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E9*0.27</f>
        <v>0.27</v>
      </c>
    </row>
    <row r="10">
      <c r="A10" t="s" s="9">
        <v>22</v>
      </c>
      <c r="B10" t="s">
        <v>23</v>
      </c>
      <c r="C10" t="s">
        <v>24</v>
      </c>
      <c r="D10" s="4">
        <v>0.03</v>
      </c>
      <c r="E10" s="6">
        <f>D10*$B$2</f>
        <v>0.03</v>
      </c>
      <c r="F10" t="s">
        <v>14</v>
      </c>
      <c r="G10" s="8">
        <f>E10*0.186416</f>
        <v>0.005592</v>
      </c>
    </row>
    <row r="11">
      <c r="A11" t="s">
        <v>25</v>
      </c>
      <c r="B11" t="s">
        <v>26</v>
      </c>
      <c r="C11" t="s">
        <v>27</v>
      </c>
      <c r="D11" s="4">
        <v>0.03</v>
      </c>
      <c r="E11" s="6">
        <f>D11*$B$2</f>
        <v>0.03</v>
      </c>
      <c r="F11" t="s">
        <v>14</v>
      </c>
      <c r="G11" s="8">
        <f>E11*5.2</f>
        <v>0.156</v>
      </c>
    </row>
    <row r="12">
      <c r="A12" t="s" s="9">
        <v>28</v>
      </c>
      <c r="B12" t="s">
        <v>29</v>
      </c>
      <c r="C12" t="s">
        <v>20</v>
      </c>
      <c r="D12" s="4">
        <v>0.63</v>
      </c>
      <c r="E12" s="6">
        <f>D12*$B$2</f>
        <v>0.63</v>
      </c>
      <c r="F12" t="s">
        <v>30</v>
      </c>
      <c r="G12" s="8">
        <f>E12*0.5999</f>
        <v>0.377937</v>
      </c>
    </row>
    <row r="13">
      <c r="A13" t="s">
        <v>31</v>
      </c>
      <c r="B13" t="s">
        <v>32</v>
      </c>
      <c r="C13" t="s">
        <v>33</v>
      </c>
      <c r="D13" s="4">
        <v>0.01</v>
      </c>
      <c r="E13" s="6">
        <f>D13*$B$2</f>
        <v>0.01</v>
      </c>
      <c r="F13" t="s">
        <v>14</v>
      </c>
      <c r="G13" s="8">
        <f>E13*2.2</f>
        <v>0.022</v>
      </c>
    </row>
    <row r="14">
      <c r="A14" t="s">
        <v>34</v>
      </c>
      <c r="B14" t="s">
        <v>35</v>
      </c>
      <c r="C14" t="s">
        <v>36</v>
      </c>
      <c r="D14" s="4">
        <v>0.2</v>
      </c>
      <c r="E14" s="6">
        <f>D14*$B$2</f>
        <v>0.2</v>
      </c>
      <c r="F14" t="s">
        <v>14</v>
      </c>
      <c r="G14" s="8">
        <f>E14*0.82</f>
        <v>0.164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/>
    </row>
    <row r="4">
      <c r="A4" t="s">
        <v>44</v>
      </c>
      <c r="B4">
        <v>3</v>
      </c>
      <c r="C4"/>
      <c r="D4" t="s" s="12">
        <v>49</v>
      </c>
      <c r="E4" t="s" s="12"/>
      <c r="F4"/>
    </row>
    <row r="5">
      <c r="A5" t="s">
        <v>44</v>
      </c>
      <c r="B5">
        <v>4</v>
      </c>
      <c r="C5" t="s">
        <v>45</v>
      </c>
      <c r="D5" t="s" s="12">
        <v>50</v>
      </c>
      <c r="E5" t="s" s="12"/>
      <c r="F5"/>
    </row>
    <row r="6">
      <c r="A6" t="s">
        <v>44</v>
      </c>
      <c r="B6">
        <v>5</v>
      </c>
      <c r="C6" t="s">
        <v>51</v>
      </c>
      <c r="D6" t="s" s="12">
        <v>52</v>
      </c>
      <c r="E6" t="s" s="12"/>
      <c r="F6"/>
    </row>
    <row r="7">
      <c r="A7" t="s">
        <v>44</v>
      </c>
      <c r="B7">
        <v>6</v>
      </c>
      <c r="C7" t="s">
        <v>53</v>
      </c>
      <c r="D7" t="s" s="12">
        <v>54</v>
      </c>
      <c r="E7" t="s" s="12"/>
      <c r="F7"/>
    </row>
    <row r="8">
      <c r="A8" t="s">
        <v>44</v>
      </c>
      <c r="B8">
        <v>7</v>
      </c>
      <c r="C8"/>
      <c r="D8" t="s" s="12">
        <v>55</v>
      </c>
      <c r="E8" t="s" s="12"/>
      <c r="F8"/>
    </row>
    <row r="9">
      <c r="A9" t="s">
        <v>44</v>
      </c>
      <c r="B9">
        <v>8</v>
      </c>
      <c r="C9"/>
      <c r="D9" t="s" s="12">
        <v>56</v>
      </c>
      <c r="E9" t="s" s="12"/>
      <c r="F9"/>
    </row>
    <row r="10">
      <c r="A10" t="s">
        <v>44</v>
      </c>
      <c r="B10">
        <v>9</v>
      </c>
      <c r="C10"/>
      <c r="D10" t="s" s="12">
        <v>57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44</v>
      </c>
      <c r="C2" t="s">
        <v>62</v>
      </c>
      <c r="D2" s="6">
        <f>'Besoins'!$B$2*3568</f>
        <v>3568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'Besoins'!$B$2*0.45</f>
        <v>0.45</v>
      </c>
      <c r="E3" t="s">
        <v>30</v>
      </c>
    </row>
    <row r="4">
      <c r="A4">
        <v>1</v>
      </c>
      <c r="B4" t="s">
        <v>65</v>
      </c>
      <c r="C4" t="s">
        <v>64</v>
      </c>
      <c r="D4" s="6">
        <f>'Besoins'!$B$2*0.005</f>
        <v>0.005</v>
      </c>
      <c r="E4" t="s">
        <v>14</v>
      </c>
    </row>
    <row r="5">
      <c r="A5">
        <v>1</v>
      </c>
      <c r="B5" t="s">
        <v>66</v>
      </c>
      <c r="C5" t="s">
        <v>64</v>
      </c>
      <c r="D5" s="6">
        <f>'Besoins'!$B$2*0.45</f>
        <v>0.45</v>
      </c>
      <c r="E5" t="s">
        <v>14</v>
      </c>
    </row>
    <row r="6">
      <c r="A6">
        <v>1</v>
      </c>
      <c r="B6" t="s">
        <v>67</v>
      </c>
      <c r="C6" t="s">
        <v>64</v>
      </c>
      <c r="D6" s="6">
        <f>'Besoins'!$B$2*0.01</f>
        <v>0.01</v>
      </c>
      <c r="E6" t="s">
        <v>14</v>
      </c>
    </row>
    <row r="7">
      <c r="A7">
        <v>1</v>
      </c>
      <c r="B7" t="s">
        <v>66</v>
      </c>
      <c r="C7" t="s">
        <v>64</v>
      </c>
      <c r="D7" s="6">
        <f>'Besoins'!$B$2*0.8</f>
        <v>0.8</v>
      </c>
      <c r="E7" t="s">
        <v>14</v>
      </c>
    </row>
    <row r="8">
      <c r="A8">
        <v>1</v>
      </c>
      <c r="B8" t="s">
        <v>68</v>
      </c>
      <c r="C8" t="s">
        <v>64</v>
      </c>
      <c r="D8" s="6">
        <f>'Besoins'!$B$2*0.03</f>
        <v>0.03</v>
      </c>
      <c r="E8" t="s">
        <v>14</v>
      </c>
    </row>
    <row r="9">
      <c r="A9">
        <v>1</v>
      </c>
      <c r="B9" t="s">
        <v>69</v>
      </c>
      <c r="C9" t="s">
        <v>64</v>
      </c>
      <c r="D9" s="6">
        <f>'Besoins'!$B$2*0.03</f>
        <v>0.03</v>
      </c>
      <c r="E9" t="s">
        <v>14</v>
      </c>
    </row>
    <row r="10">
      <c r="A10">
        <v>1</v>
      </c>
      <c r="B10" t="s">
        <v>70</v>
      </c>
      <c r="C10" t="s">
        <v>64</v>
      </c>
      <c r="D10" s="6">
        <f>'Besoins'!$B$2*0.2</f>
        <v>0.2</v>
      </c>
      <c r="E10" t="s">
        <v>14</v>
      </c>
    </row>
    <row r="11">
      <c r="A11">
        <v>1</v>
      </c>
      <c r="B11" t="s">
        <v>71</v>
      </c>
      <c r="C11" t="s">
        <v>72</v>
      </c>
      <c r="D11" s="6">
        <f>'Besoins'!$B$2*1</f>
        <v>1</v>
      </c>
      <c r="E11" t="s">
        <v>21</v>
      </c>
    </row>
    <row r="12">
      <c r="A12">
        <v>1</v>
      </c>
      <c r="B12" t="s">
        <v>65</v>
      </c>
      <c r="C12" t="s">
        <v>64</v>
      </c>
      <c r="D12" s="6">
        <f>'Besoins'!$B$2*0.005</f>
        <v>0.005</v>
      </c>
      <c r="E12" t="s">
        <v>14</v>
      </c>
    </row>
    <row r="13">
      <c r="A13">
        <v>1</v>
      </c>
      <c r="B13" t="s">
        <v>63</v>
      </c>
      <c r="C13" t="s">
        <v>64</v>
      </c>
      <c r="D13" s="6">
        <f>'Besoins'!$B$2*0.15</f>
        <v>0.15</v>
      </c>
      <c r="E13" t="s">
        <v>30</v>
      </c>
    </row>
    <row r="14">
      <c r="A14">
        <v>1</v>
      </c>
      <c r="B14" t="s">
        <v>66</v>
      </c>
      <c r="C14" t="s">
        <v>64</v>
      </c>
      <c r="D14" s="6">
        <f>'Besoins'!$B$2*0.8</f>
        <v>0.8</v>
      </c>
      <c r="E14" t="s">
        <v>14</v>
      </c>
    </row>
    <row r="15">
      <c r="A15">
        <v>1</v>
      </c>
      <c r="B15" t="s">
        <v>63</v>
      </c>
      <c r="C15" t="s">
        <v>64</v>
      </c>
      <c r="D15" s="6">
        <f>'Besoins'!$B$2*0.03</f>
        <v>0.03</v>
      </c>
      <c r="E15" t="s">
        <v>30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"C85.PAIN.MIE1 · PAT.PATES.POUSSEES · référence : "&amp;Besoins!B3&amp;" "&amp;Besoins!C3&amp;" · multiplicateur réglable sur la feuille ""Besoins"""</f>
        <v>C85.PAIN.MIE1 · PAT.PATES.POUSSEES · référence : 3 568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"[DISSOUDRE] "&amp;Procedure!D2</f>
        <v>[DISSOUDRE] Pouliche : delayer ensemble l'eau et la levure, ajouter dans une cuve avec la farine et le diamalt, melanger</v>
      </c>
      <c r="C5"/>
      <c r="D5"/>
    </row>
    <row r="6">
      <c r="A6" t="s" s="15">
        <v>76</v>
      </c>
      <c r="B6" t="str" s="12">
        <f>"[REPOSER] "&amp;Procedure!D3</f>
        <v>[REPOSER] Laisser reposer 8h a temperature moyenne de 22C</v>
      </c>
      <c r="C6"/>
      <c r="D6"/>
    </row>
    <row r="7">
      <c r="A7" t="s" s="15">
        <v>77</v>
      </c>
      <c r="B7" t="str" s="12">
        <f>Procedure!D4</f>
        <v>Rajouter 800gr farine + 30gr poudre de lait</v>
      </c>
      <c r="C7"/>
      <c r="D7"/>
    </row>
    <row r="8">
      <c r="A8" t="s" s="15">
        <v>78</v>
      </c>
      <c r="B8" t="str" s="12">
        <f>"[DISSOUDRE] "&amp;Procedure!D5</f>
        <v>[DISSOUDRE] Delayer ensemble sel, sucre, oeuf, levure, eau</v>
      </c>
      <c r="C8"/>
      <c r="D8"/>
    </row>
    <row r="9">
      <c r="A9" t="s" s="15">
        <v>79</v>
      </c>
      <c r="B9" t="str" s="12">
        <f>"[METTRE] "&amp;Procedure!D6</f>
        <v>[METTRE] Mettre dans la cuve contenant la pouliche, ajouter 800gr farine + 30gr lait</v>
      </c>
      <c r="C9"/>
      <c r="D9"/>
    </row>
    <row r="10">
      <c r="A10" t="s" s="15">
        <v>80</v>
      </c>
      <c r="B10" t="str" s="12">
        <f>"[PÉTRIR] "&amp;Procedure!D7</f>
        <v>[PÉTRIR] Petrir jusqu'a ce que la pate se decolle de la cuve, 1h de repos</v>
      </c>
      <c r="C10"/>
      <c r="D10"/>
    </row>
    <row r="11">
      <c r="A11" t="s" s="15">
        <v>81</v>
      </c>
      <c r="B11" t="str" s="12">
        <f>Procedure!D8</f>
        <v>Pour canapes/magasin : patons de 2000gr, ou petit rond 250gr, petit carre 300gr, grand carre 425gr</v>
      </c>
      <c r="C11"/>
      <c r="D11"/>
    </row>
    <row r="12">
      <c r="A12" t="s" s="15">
        <v>82</v>
      </c>
      <c r="B12" t="str" s="12">
        <f>Procedure!D9</f>
        <v>Cuit : petit rond 200gr, petit carre 250gr, grand carre 350gr par pain</v>
      </c>
      <c r="C12"/>
      <c r="D12"/>
    </row>
    <row r="13">
      <c r="A13" t="s" s="15">
        <v>83</v>
      </c>
      <c r="B13" t="str" s="12">
        <f>Procedure!D10</f>
        <v>Oeuf : 1 piece (indication directe du cahier via le (1), pas de conversion via formule)</v>
      </c>
      <c r="C13"/>
      <c r="D13"/>
    </row>
    <row r="14">
      <c r="A14"/>
      <c r="B14"/>
      <c r="C14"/>
      <c r="D14"/>
    </row>
    <row r="15">
      <c r="A15" t="s" s="16">
        <v>84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2026-09-15T14:14:03Z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2026-09-15T14:14:03Z</dcterms:modified>
  <cp:revision>1</cp:revision>
</cp:coreProperties>
</file>