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<sst xmlns="http://schemas.openxmlformats.org/spreadsheetml/2006/main" count="100" uniqueCount="100">
  <si>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</si>
  <si>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</si>
  <si>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</si>
  <si>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</si>
  <si>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</si>
  <si>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</si>
  <si>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</si>
  <si>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</si>
  <si>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</si>
  <si>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</si>
  <si>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</si>
  <si>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</si>
  <si>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</si>
  <si>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</si>
  <si>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</si>
  <si>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</si>
  <si>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</si>
  <si>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</si>
  <si>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</si>
  <si>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</si>
  <si>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</si>
  <si>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</si>
  <si>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</si>
  <si>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00000033</t>
  </si>
  <si>
    <t>SEL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</si>
  <si>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</si>
  <si>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</si>
  <si>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</si>
  <si>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</si>
  <si>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</si>
  <si>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</si>
  <si>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</si>
  <si>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</si>
  <si>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</si>
  <si>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</si>
  <si>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</si>
  <si>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</si>
  <si>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SON-AVOINE</t>
  </si>
  <si>
    <t>Son d'avoine</t>
  </si>
  <si>
    <t>Céréales et légumineuses sèches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</si>
  <si>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</si>
  <si>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</si>
  <si>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</si>
  <si>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</si>
  <si>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</si>
  <si>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</si>
  <si>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</si>
  <si>
    <t>Recette</t>
  </si>
  <si>
    <t>#</t>
  </si>
  <si>
    <t>Verbe</t>
  </si>
  <si>
    <t>Étape</t>
  </si>
  <si>
    <t>Précision technique</t>
  </si>
  <si>
    <t>Durée</t>
  </si>
  <si>
    <t>Pain de Campagne</t>
  </si>
  <si>
    <t>PÉTRIR</t>
  </si>
  <si>
    <t>Petrir tous les ingredients ensemble</t>
  </si>
  <si>
    <t>POINTER</t>
  </si>
  <si>
    <t>Pointage puis facconnage en boule ou bâtard</t>
  </si>
  <si>
    <t>APPRÊTER</t>
  </si>
  <si>
    <t>Apprêt 45mn a 1h</t>
  </si>
  <si>
    <t>CUIRE</t>
  </si>
  <si>
    <t>Cuire a four chaud avec buee</t>
  </si>
  <si>
    <t>VERSER</t>
  </si>
  <si>
    <t>Extrait feculant : lien vers la recette existante C85.EXT.FECULAN</t>
  </si>
  <si>
    <t>Methode classique boulangere standard -- pas de reference CDR/PDR trouvee en base, complete par connaissance generale du metier</t>
  </si>
  <si>
    <t>Féculant (purée de pommes de terre)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</si>
  <si>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</si>
  <si>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</si>
  <si>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</si>
  <si>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</si>
  <si>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</si>
  <si>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</si>
  <si>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Niveau</t>
  </si>
  <si>
    <t>Composant</t>
  </si>
  <si>
    <t>Type</t>
  </si>
  <si>
    <t>Quantité (× multiplicateur, voir feuille Besoins)</t>
  </si>
  <si>
    <t>recette</t>
  </si>
  <si>
    <t xml:space="preserve">    ↳ FARINE (000)</t>
  </si>
  <si>
    <t>matiere</t>
  </si>
  <si>
    <t xml:space="preserve">    ↳ Farine de seigle T130</t>
  </si>
  <si>
    <t xml:space="preserve">    ↳ Son d'avoine</t>
  </si>
  <si>
    <t xml:space="preserve">    ↳ Levure fraîche de boulanger</t>
  </si>
  <si>
    <t xml:space="preserve">    ↳ Sucre blanc cristal sac 25 kg</t>
  </si>
  <si>
    <t xml:space="preserve">    ↳ Féculant (purée de pommes de terre)</t>
  </si>
  <si>
    <t xml:space="preserve">        ↳ POMME DE TERRE basique div.var.cons France lavée cat.I 40-70mm sac 10kg</t>
  </si>
  <si>
    <t xml:space="preserve">        ↳ EAU</t>
  </si>
  <si>
    <t xml:space="preserve">    ↳ BEURRE</t>
  </si>
  <si>
    <t xml:space="preserve">    ↳ LAIT</t>
  </si>
  <si>
    <t xml:space="preserve">    ↳ RAISIN DE CORINTHE</t>
  </si>
  <si>
    <t xml:space="preserve">    ↳ SEL</t>
  </si>
  <si>
    <t>Fiche technique — Pain de Campagne</t>
  </si>
  <si>
    <t>Pain de Campagne  C85.PAIN.CAMPAGN</t>
  </si>
  <si>
    <t>1.</t>
  </si>
  <si>
    <t>2.</t>
  </si>
  <si>
    <t>3.</t>
  </si>
  <si>
    <t>4.</t>
  </si>
  <si>
    <t>5.</t>
  </si>
  <si>
    <t>6.</t>
  </si>
  <si>
    <t>↳ Féculant (purée de pommes de terre)  C85.EXT.FECULAN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</si>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</sst>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1457</v>
      </c>
      <c r="C3" t="s" s="5">
        <v>3</v>
      </c>
      <c r="D3"/>
      <c r="E3"/>
      <c r="F3"/>
    </row>
    <row r="4">
      <c r="A4" t="s">
        <v>4</v>
      </c>
      <c r="B4" s="6">
        <f>$B$2*B3</f>
        <v>1457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0.4</v>
      </c>
      <c r="E7" s="6">
        <f>D7*$B$2</f>
        <v>0.4</v>
      </c>
      <c r="F7" t="s">
        <v>15</v>
      </c>
      <c r="G7" s="9">
        <f>E7*0.489836</f>
        <v>0.195934</v>
      </c>
    </row>
    <row r="8">
      <c r="A8" t="s" s="8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15</v>
      </c>
      <c r="G8" s="9">
        <f>E8*3.9514</f>
        <v>0.39514</v>
      </c>
    </row>
    <row r="9">
      <c r="A9" t="s" s="8">
        <v>19</v>
      </c>
      <c r="B9" t="s">
        <v>20</v>
      </c>
      <c r="C9" t="s">
        <v>21</v>
      </c>
      <c r="D9" s="4">
        <v>0.01</v>
      </c>
      <c r="E9" s="6">
        <f>D9*$B$2</f>
        <v>0.01</v>
      </c>
      <c r="F9" t="s">
        <v>22</v>
      </c>
      <c r="G9" s="9">
        <f>E9*0.003</f>
        <v>0.00003</v>
      </c>
    </row>
    <row r="10">
      <c r="A10" t="s" s="8">
        <v>23</v>
      </c>
      <c r="B10" t="s">
        <v>24</v>
      </c>
      <c r="C10" t="s">
        <v>21</v>
      </c>
      <c r="D10" s="4">
        <v>0.025</v>
      </c>
      <c r="E10" s="6">
        <f>D10*$B$2</f>
        <v>0.025</v>
      </c>
      <c r="F10" t="s">
        <v>15</v>
      </c>
      <c r="G10" s="9">
        <f>E10*0.186416</f>
        <v>0.00466</v>
      </c>
    </row>
    <row r="11">
      <c r="A11" t="s">
        <v>25</v>
      </c>
      <c r="B11" t="s">
        <v>26</v>
      </c>
      <c r="C11" t="s">
        <v>27</v>
      </c>
      <c r="D11" s="4">
        <v>0.26</v>
      </c>
      <c r="E11" s="6">
        <f>D11*$B$2</f>
        <v>0.26</v>
      </c>
      <c r="F11" t="s">
        <v>15</v>
      </c>
      <c r="G11" s="9">
        <f>E11*1.2</f>
        <v>0.312</v>
      </c>
    </row>
    <row r="12">
      <c r="A12" t="s" s="8">
        <v>28</v>
      </c>
      <c r="B12" t="s">
        <v>29</v>
      </c>
      <c r="C12" t="s">
        <v>30</v>
      </c>
      <c r="D12" s="4">
        <v>0.5</v>
      </c>
      <c r="E12" s="6">
        <f>D12*$B$2</f>
        <v>0.5</v>
      </c>
      <c r="F12" t="s">
        <v>22</v>
      </c>
      <c r="G12" s="9">
        <f>E12*0.5999</f>
        <v>0.29995</v>
      </c>
    </row>
    <row r="13">
      <c r="A13" t="s">
        <v>31</v>
      </c>
      <c r="B13" t="s">
        <v>32</v>
      </c>
      <c r="C13" t="s">
        <v>33</v>
      </c>
      <c r="D13" s="4">
        <v>0.08</v>
      </c>
      <c r="E13" s="6">
        <f>D13*$B$2</f>
        <v>0.08</v>
      </c>
      <c r="F13" t="s">
        <v>15</v>
      </c>
      <c r="G13" s="9">
        <f>E13*0.35</f>
        <v>0.028</v>
      </c>
    </row>
    <row r="14">
      <c r="A14" t="s">
        <v>34</v>
      </c>
      <c r="B14" t="s">
        <v>35</v>
      </c>
      <c r="C14" t="s">
        <v>36</v>
      </c>
      <c r="D14" s="4">
        <v>0.03</v>
      </c>
      <c r="E14" s="6">
        <f>D14*$B$2</f>
        <v>0.03</v>
      </c>
      <c r="F14" t="s">
        <v>15</v>
      </c>
      <c r="G14" s="9">
        <f>E14*2.2</f>
        <v>0.066</v>
      </c>
    </row>
    <row r="15">
      <c r="A15" t="s">
        <v>37</v>
      </c>
      <c r="B15" t="s">
        <v>38</v>
      </c>
      <c r="C15" t="s">
        <v>39</v>
      </c>
      <c r="D15" s="4">
        <v>0.04</v>
      </c>
      <c r="E15" s="6">
        <f>D15*$B$2</f>
        <v>0.04</v>
      </c>
      <c r="F15" t="s">
        <v>15</v>
      </c>
      <c r="G15" s="9">
        <f>E15*2.2</f>
        <v>0.088</v>
      </c>
    </row>
    <row r="16">
      <c r="A16" t="s">
        <v>40</v>
      </c>
      <c r="B16" t="s">
        <v>41</v>
      </c>
      <c r="C16" t="s">
        <v>42</v>
      </c>
      <c r="D16" s="4">
        <v>0.012</v>
      </c>
      <c r="E16" s="6">
        <f>D16*$B$2</f>
        <v>0.012</v>
      </c>
      <c r="F16" t="s">
        <v>15</v>
      </c>
      <c r="G16" s="9">
        <f>E16*0.82</f>
        <v>0.00984</v>
      </c>
    </row>
    <row r="17">
      <c r="A17" t="s" s="8">
        <v>43</v>
      </c>
      <c r="B17" t="s">
        <v>44</v>
      </c>
      <c r="C17" t="s">
        <v>45</v>
      </c>
      <c r="D17" s="4">
        <v>0.12</v>
      </c>
      <c r="E17" s="6">
        <f>D17*$B$2</f>
        <v>0.12</v>
      </c>
      <c r="F17" t="s">
        <v>15</v>
      </c>
      <c r="G17" s="9">
        <f>E17*2.008</f>
        <v>0.24096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s" s="12">
        <v>55</v>
      </c>
      <c r="E2" t="s" s="12"/>
      <c r="F2"/>
    </row>
    <row r="3">
      <c r="A3" t="s">
        <v>53</v>
      </c>
      <c r="B3">
        <v>2</v>
      </c>
      <c r="C3" t="s">
        <v>56</v>
      </c>
      <c r="D3" t="s" s="12">
        <v>57</v>
      </c>
      <c r="E3" t="s" s="12"/>
      <c r="F3"/>
    </row>
    <row r="4">
      <c r="A4" t="s">
        <v>53</v>
      </c>
      <c r="B4">
        <v>3</v>
      </c>
      <c r="C4" t="s">
        <v>58</v>
      </c>
      <c r="D4" t="s" s="12">
        <v>59</v>
      </c>
      <c r="E4" t="s" s="12"/>
      <c r="F4"/>
    </row>
    <row r="5">
      <c r="A5" t="s">
        <v>53</v>
      </c>
      <c r="B5">
        <v>4</v>
      </c>
      <c r="C5" t="s">
        <v>60</v>
      </c>
      <c r="D5" t="s" s="12">
        <v>61</v>
      </c>
      <c r="E5" t="s" s="12"/>
      <c r="F5"/>
    </row>
    <row r="6">
      <c r="A6" t="s">
        <v>53</v>
      </c>
      <c r="B6">
        <v>5</v>
      </c>
      <c r="C6" t="s">
        <v>62</v>
      </c>
      <c r="D6" t="s" s="12">
        <v>63</v>
      </c>
      <c r="E6" t="s" s="12"/>
      <c r="F6"/>
    </row>
    <row r="7">
      <c r="A7" t="s">
        <v>53</v>
      </c>
      <c r="B7">
        <v>6</v>
      </c>
      <c r="C7"/>
      <c r="D7" t="s" s="12">
        <v>64</v>
      </c>
      <c r="E7" t="s" s="12"/>
      <c r="F7"/>
    </row>
    <row r="8">
      <c r="A8" t="s">
        <v>65</v>
      </c>
      <c r="B8">
        <v>1</v>
      </c>
      <c r="C8" t="s">
        <v>66</v>
      </c>
      <c r="D8" t="s" s="12">
        <v>67</v>
      </c>
      <c r="E8" t="s" s="12"/>
      <c r="F8"/>
    </row>
    <row r="9">
      <c r="A9" t="s">
        <v>65</v>
      </c>
      <c r="B9">
        <v>2</v>
      </c>
      <c r="C9" t="s">
        <v>68</v>
      </c>
      <c r="D9" t="s" s="12">
        <v>69</v>
      </c>
      <c r="E9" t="s" s="12"/>
      <c r="F9"/>
    </row>
    <row r="10">
      <c r="A10" t="s">
        <v>65</v>
      </c>
      <c r="B10">
        <v>3</v>
      </c>
      <c r="C10" t="s">
        <v>70</v>
      </c>
      <c r="D10" t="s" s="12">
        <v>71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72</v>
      </c>
      <c r="B1" t="s" s="7">
        <v>73</v>
      </c>
      <c r="C1" t="s" s="7">
        <v>74</v>
      </c>
      <c r="D1" t="s" s="7">
        <v>75</v>
      </c>
      <c r="E1" t="s" s="7">
        <v>10</v>
      </c>
    </row>
    <row r="2">
      <c r="A2">
        <v>0</v>
      </c>
      <c r="B2" t="s">
        <v>53</v>
      </c>
      <c r="C2" t="s">
        <v>76</v>
      </c>
      <c r="D2" s="6">
        <f>'Besoins'!$B$2*1457</f>
        <v>1457</v>
      </c>
      <c r="E2" t="s">
        <v>3</v>
      </c>
    </row>
    <row r="3">
      <c r="A3">
        <v>1</v>
      </c>
      <c r="B3" t="s">
        <v>77</v>
      </c>
      <c r="C3" t="s">
        <v>78</v>
      </c>
      <c r="D3" s="6">
        <f>'Besoins'!$B$2*0.4</f>
        <v>0.4</v>
      </c>
      <c r="E3" t="s">
        <v>15</v>
      </c>
    </row>
    <row r="4">
      <c r="A4">
        <v>1</v>
      </c>
      <c r="B4" t="s">
        <v>79</v>
      </c>
      <c r="C4" t="s">
        <v>78</v>
      </c>
      <c r="D4" s="6">
        <f>'Besoins'!$B$2*0.26</f>
        <v>0.26</v>
      </c>
      <c r="E4" t="s">
        <v>15</v>
      </c>
    </row>
    <row r="5">
      <c r="A5">
        <v>1</v>
      </c>
      <c r="B5" t="s">
        <v>80</v>
      </c>
      <c r="C5" t="s">
        <v>78</v>
      </c>
      <c r="D5" s="6">
        <f>'Besoins'!$B$2*0.04</f>
        <v>0.04</v>
      </c>
      <c r="E5" t="s">
        <v>15</v>
      </c>
    </row>
    <row r="6">
      <c r="A6">
        <v>1</v>
      </c>
      <c r="B6" t="s">
        <v>81</v>
      </c>
      <c r="C6" t="s">
        <v>78</v>
      </c>
      <c r="D6" s="6">
        <f>'Besoins'!$B$2*0.03</f>
        <v>0.03</v>
      </c>
      <c r="E6" t="s">
        <v>15</v>
      </c>
    </row>
    <row r="7">
      <c r="A7">
        <v>1</v>
      </c>
      <c r="B7" t="s">
        <v>82</v>
      </c>
      <c r="C7" t="s">
        <v>78</v>
      </c>
      <c r="D7" s="6">
        <f>'Besoins'!$B$2*0.012</f>
        <v>0.012</v>
      </c>
      <c r="E7" t="s">
        <v>15</v>
      </c>
    </row>
    <row r="8">
      <c r="A8">
        <v>1</v>
      </c>
      <c r="B8" t="s">
        <v>83</v>
      </c>
      <c r="C8" t="s">
        <v>76</v>
      </c>
      <c r="D8" s="6">
        <f>'Besoins'!$B$2*0.02</f>
        <v>0.02</v>
      </c>
      <c r="E8" t="s">
        <v>15</v>
      </c>
    </row>
    <row r="9">
      <c r="A9">
        <v>2</v>
      </c>
      <c r="B9" t="s">
        <v>84</v>
      </c>
      <c r="C9" t="s">
        <v>78</v>
      </c>
      <c r="D9" s="6">
        <f>'Besoins'!$B$2*0.08</f>
        <v>0.08</v>
      </c>
      <c r="E9" t="s">
        <v>15</v>
      </c>
    </row>
    <row r="10">
      <c r="A10">
        <v>2</v>
      </c>
      <c r="B10" t="s">
        <v>85</v>
      </c>
      <c r="C10" t="s">
        <v>78</v>
      </c>
      <c r="D10" s="6">
        <f>'Besoins'!$B$2*0.01</f>
        <v>0.01</v>
      </c>
      <c r="E10" t="s">
        <v>22</v>
      </c>
    </row>
    <row r="11">
      <c r="A11">
        <v>1</v>
      </c>
      <c r="B11" t="s">
        <v>86</v>
      </c>
      <c r="C11" t="s">
        <v>78</v>
      </c>
      <c r="D11" s="6">
        <f>'Besoins'!$B$2*0.1</f>
        <v>0.1</v>
      </c>
      <c r="E11" t="s">
        <v>15</v>
      </c>
    </row>
    <row r="12">
      <c r="A12">
        <v>1</v>
      </c>
      <c r="B12" t="s">
        <v>87</v>
      </c>
      <c r="C12" t="s">
        <v>78</v>
      </c>
      <c r="D12" s="6">
        <f>'Besoins'!$B$2*0.5</f>
        <v>0.5</v>
      </c>
      <c r="E12" t="s">
        <v>22</v>
      </c>
    </row>
    <row r="13">
      <c r="A13">
        <v>1</v>
      </c>
      <c r="B13" t="s">
        <v>88</v>
      </c>
      <c r="C13" t="s">
        <v>78</v>
      </c>
      <c r="D13" s="6">
        <f>'Besoins'!$B$2*0.12</f>
        <v>0.12</v>
      </c>
      <c r="E13" t="s">
        <v>15</v>
      </c>
    </row>
    <row r="14">
      <c r="A14">
        <v>1</v>
      </c>
      <c r="B14" t="s">
        <v>89</v>
      </c>
      <c r="C14" t="s">
        <v>78</v>
      </c>
      <c r="D14" s="6">
        <f>'Besoins'!$B$2*0.025</f>
        <v>0.025</v>
      </c>
      <c r="E1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"C85.PAIN.CAMPAGN · PAT.PATES.POUSSEES · référence : "&amp;Besoins!B3&amp;" "&amp;Besoins!C3&amp;" · multiplicateur réglable sur la feuille ""Besoins"""</f>
        <v>C85.PAIN.CAMPAGN · PAT.PATES.POUSSEES · référence : 1 457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"[PÉTRIR] "&amp;Procedure!D2</f>
        <v>[PÉTRIR] Petrir tous les ingredients ensemble</v>
      </c>
      <c r="C5"/>
      <c r="D5"/>
    </row>
    <row r="6">
      <c r="A6" t="s" s="15">
        <v>93</v>
      </c>
      <c r="B6" t="str" s="12">
        <f>"[POINTER] "&amp;Procedure!D3</f>
        <v>[POINTER] Pointage puis facconnage en boule ou bâtard</v>
      </c>
      <c r="C6"/>
      <c r="D6"/>
    </row>
    <row r="7">
      <c r="A7" t="s" s="15">
        <v>94</v>
      </c>
      <c r="B7" t="str" s="12">
        <f>"[APPRÊTER] "&amp;Procedure!D4</f>
        <v>[APPRÊTER] Apprêt 45mn a 1h</v>
      </c>
      <c r="C7"/>
      <c r="D7"/>
    </row>
    <row r="8">
      <c r="A8" t="s" s="15">
        <v>95</v>
      </c>
      <c r="B8" t="str" s="12">
        <f>"[CUIRE] "&amp;Procedure!D5</f>
        <v>[CUIRE] Cuire a four chaud avec buee</v>
      </c>
      <c r="C8"/>
      <c r="D8"/>
    </row>
    <row r="9">
      <c r="A9" t="s" s="15">
        <v>96</v>
      </c>
      <c r="B9" t="str" s="12">
        <f>"[VERSER] "&amp;Procedure!D6</f>
        <v>[VERSER] Extrait feculant : lien vers la recette existante C85.EXT.FECULAN</v>
      </c>
      <c r="C9"/>
      <c r="D9"/>
    </row>
    <row r="10">
      <c r="A10" t="s" s="15">
        <v>97</v>
      </c>
      <c r="B10" t="str" s="12">
        <f>Procedure!D7</f>
        <v>Methode classique boulangere standard -- pas de reference CDR/PDR trouvee en base, complete par connaissance generale du metier</v>
      </c>
      <c r="C10"/>
      <c r="D10"/>
    </row>
    <row r="11">
      <c r="A11"/>
      <c r="B11"/>
      <c r="C11"/>
      <c r="D11"/>
    </row>
    <row r="12">
      <c r="A12" t="s" s="14">
        <v>98</v>
      </c>
      <c r="B12"/>
      <c r="C12"/>
      <c r="D12"/>
    </row>
    <row r="13">
      <c r="A13" t="s" s="15">
        <v>92</v>
      </c>
      <c r="B13" t="str" s="12">
        <f>"[METTRE] "&amp;Procedure!D8</f>
        <v>[METTRE] Mettre en purée 4kg de pommes de terre</v>
      </c>
      <c r="C13"/>
      <c r="D13"/>
    </row>
    <row r="14">
      <c r="A14" t="s" s="15">
        <v>93</v>
      </c>
      <c r="B14" t="str" s="12">
        <f>"[INCORPORER] "&amp;Procedure!D9</f>
        <v>[INCORPORER] Ajouter 500ml d'eau</v>
      </c>
      <c r="C14"/>
      <c r="D14"/>
    </row>
    <row r="15">
      <c r="A15" t="s" s="15">
        <v>94</v>
      </c>
      <c r="B15" t="str" s="12">
        <f>"[PASSER] "&amp;Procedure!D10</f>
        <v>[PASSER] Passer au tamis fin</v>
      </c>
      <c r="C15"/>
      <c r="D15"/>
    </row>
    <row r="16">
      <c r="A16"/>
      <c r="B16"/>
      <c r="C16"/>
      <c r="D16"/>
    </row>
    <row r="17">
      <c r="A17" t="s" s="16">
        <v>99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2026-09-15T12:39:11Z</dcterms:created>
  <dc:title>Pain de Campagne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2026-09-15T12:39:11Z</dcterms:modified>
  <cp:revision>1</cp:revision>
</cp:coreProperties>
</file>