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<sst xmlns="http://schemas.openxmlformats.org/spreadsheetml/2006/main" count="87" uniqueCount="87">
  <si>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</si>
  <si>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</si>
  <si>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</si>
  <si>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</si>
  <si>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</si>
  <si>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</si>
  <si>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</si>
  <si>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</si>
  <si>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</si>
  <si>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</si>
  <si>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</si>
  <si>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</si>
  <si>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</si>
  <si>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</si>
  <si>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</si>
  <si>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</si>
  <si>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</si>
  <si>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</si>
  <si>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</si>
  <si>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</si>
  <si>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</si>
  <si>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</si>
  <si>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</si>
  <si>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</si>
  <si>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</si>
  <si>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</si>
  <si>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</si>
  <si>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</si>
  <si>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</si>
  <si>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</si>
  <si>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</si>
  <si>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</si>
  <si>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</si>
  <si>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</si>
  <si>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</si>
  <si>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</si>
  <si>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</si>
  <si>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</si>
  <si>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</si>
  <si>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</si>
  <si>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</si>
  <si>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</si>
  <si>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</si>
  <si>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</si>
  <si>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</si>
  <si>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Petite Brioche a Tete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</si>
  <si>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</si>
  <si>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</si>
  <si>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</si>
  <si>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</si>
  <si>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</si>
  <si>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</si>
  <si>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</si>
  <si>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</si>
  <si>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</si>
  <si>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</si>
  <si>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</si>
  <si>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</si>
  <si>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</si>
  <si>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</si>
  <si>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</si>
  <si>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</si>
  <si>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</si>
  <si>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</si>
  <si>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</si>
  <si>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</si>
  <si>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</si>
  <si>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</si>
  <si>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</si>
  <si>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</si>
  <si>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</si>
  <si>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</si>
  <si>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</si>
  <si>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</si>
  <si>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Lait entier en poudre 26% MG</t>
  </si>
  <si>
    <t xml:space="preserve">    ↳ BEURRE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</si>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</sst>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1895</v>
      </c>
      <c r="C3" t="s" s="5">
        <v>3</v>
      </c>
      <c r="D3"/>
      <c r="E3"/>
      <c r="F3"/>
    </row>
    <row r="4">
      <c r="A4" t="s">
        <v>4</v>
      </c>
      <c r="B4" s="6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15</v>
      </c>
      <c r="G8" s="9">
        <f>E8*3.9514</f>
        <v>2.76598</v>
      </c>
    </row>
    <row r="9">
      <c r="A9" t="s" s="8">
        <v>19</v>
      </c>
      <c r="B9" t="s">
        <v>20</v>
      </c>
      <c r="C9" t="s">
        <v>21</v>
      </c>
      <c r="D9" s="4">
        <v>11</v>
      </c>
      <c r="E9" s="6">
        <f>D9*$B$2</f>
        <v>11</v>
      </c>
      <c r="F9" t="s">
        <v>22</v>
      </c>
      <c r="G9" s="9">
        <f>E9*0.27</f>
        <v>2.97</v>
      </c>
    </row>
    <row r="10">
      <c r="A10" t="s" s="8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15</v>
      </c>
      <c r="G10" s="9">
        <f>E10*0.186416</f>
        <v>0.005592</v>
      </c>
    </row>
    <row r="11">
      <c r="A11" t="s">
        <v>26</v>
      </c>
      <c r="B11" t="s">
        <v>27</v>
      </c>
      <c r="C11" t="s">
        <v>28</v>
      </c>
      <c r="D11" s="4">
        <v>0.045</v>
      </c>
      <c r="E11" s="6">
        <f>D11*$B$2</f>
        <v>0.045</v>
      </c>
      <c r="F11" t="s">
        <v>15</v>
      </c>
      <c r="G11" s="9">
        <f>E11*5.2</f>
        <v>0.234</v>
      </c>
    </row>
    <row r="12">
      <c r="A12" t="s" s="8">
        <v>29</v>
      </c>
      <c r="B12" t="s">
        <v>30</v>
      </c>
      <c r="C12" t="s">
        <v>21</v>
      </c>
      <c r="D12" s="4">
        <v>0.03</v>
      </c>
      <c r="E12" s="6">
        <f>D12*$B$2</f>
        <v>0.03</v>
      </c>
      <c r="F12" t="s">
        <v>31</v>
      </c>
      <c r="G12" s="9">
        <f>E12*0.5999</f>
        <v>0.017997</v>
      </c>
    </row>
    <row r="13">
      <c r="A13" t="s">
        <v>32</v>
      </c>
      <c r="B13" t="s">
        <v>33</v>
      </c>
      <c r="C13" t="s">
        <v>34</v>
      </c>
      <c r="D13" s="4">
        <v>0.03</v>
      </c>
      <c r="E13" s="6">
        <f>D13*$B$2</f>
        <v>0.03</v>
      </c>
      <c r="F13" t="s">
        <v>15</v>
      </c>
      <c r="G13" s="9">
        <f>E13*2.2</f>
        <v>0.066</v>
      </c>
    </row>
    <row r="14">
      <c r="A14" t="s">
        <v>35</v>
      </c>
      <c r="B14" t="s">
        <v>36</v>
      </c>
      <c r="C14" t="s">
        <v>37</v>
      </c>
      <c r="D14" s="4">
        <v>0.06</v>
      </c>
      <c r="E14" s="6">
        <f>D14*$B$2</f>
        <v>0.06</v>
      </c>
      <c r="F14" t="s">
        <v>15</v>
      </c>
      <c r="G14" s="9">
        <f>E14*0.82</f>
        <v>0.0492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45</v>
      </c>
      <c r="B7">
        <v>6</v>
      </c>
      <c r="C7" t="s">
        <v>56</v>
      </c>
      <c r="D7" t="s" s="12">
        <v>57</v>
      </c>
      <c r="E7" t="s" s="12"/>
      <c r="F7"/>
    </row>
    <row r="8">
      <c r="A8" t="s">
        <v>45</v>
      </c>
      <c r="B8">
        <v>7</v>
      </c>
      <c r="C8"/>
      <c r="D8" t="s" s="12">
        <v>58</v>
      </c>
      <c r="E8" t="s" s="12"/>
      <c r="F8"/>
    </row>
    <row r="9">
      <c r="A9" t="s">
        <v>45</v>
      </c>
      <c r="B9">
        <v>8</v>
      </c>
      <c r="C9" t="s">
        <v>59</v>
      </c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45</v>
      </c>
      <c r="C2" t="s">
        <v>65</v>
      </c>
      <c r="D2" s="6">
        <f>'Besoins'!$B$2*1895</f>
        <v>1895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'Besoins'!$B$2*0.03</f>
        <v>0.03</v>
      </c>
      <c r="E3" t="s">
        <v>15</v>
      </c>
    </row>
    <row r="4">
      <c r="A4">
        <v>1</v>
      </c>
      <c r="B4" t="s">
        <v>68</v>
      </c>
      <c r="C4" t="s">
        <v>67</v>
      </c>
      <c r="D4" s="6">
        <f>'Besoins'!$B$2*0.03</f>
        <v>0.03</v>
      </c>
      <c r="E4" t="s">
        <v>31</v>
      </c>
    </row>
    <row r="5">
      <c r="A5">
        <v>1</v>
      </c>
      <c r="B5" t="s">
        <v>69</v>
      </c>
      <c r="C5" t="s">
        <v>67</v>
      </c>
      <c r="D5" s="6">
        <f>'Besoins'!$B$2*0.03</f>
        <v>0.03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'Besoins'!$B$2*0.06</f>
        <v>0.06</v>
      </c>
      <c r="E6" t="s">
        <v>15</v>
      </c>
    </row>
    <row r="7">
      <c r="A7">
        <v>1</v>
      </c>
      <c r="B7" t="s">
        <v>71</v>
      </c>
      <c r="C7" t="s">
        <v>72</v>
      </c>
      <c r="D7" s="6">
        <f>'Besoins'!$B$2*11</f>
        <v>11</v>
      </c>
      <c r="E7" t="s">
        <v>22</v>
      </c>
    </row>
    <row r="8">
      <c r="A8">
        <v>1</v>
      </c>
      <c r="B8" t="s">
        <v>73</v>
      </c>
      <c r="C8" t="s">
        <v>67</v>
      </c>
      <c r="D8" s="6">
        <f>'Besoins'!$B$2*1</f>
        <v>1</v>
      </c>
      <c r="E8" t="s">
        <v>15</v>
      </c>
    </row>
    <row r="9">
      <c r="A9">
        <v>1</v>
      </c>
      <c r="B9" t="s">
        <v>74</v>
      </c>
      <c r="C9" t="s">
        <v>67</v>
      </c>
      <c r="D9" s="6">
        <f>'Besoins'!$B$2*0.045</f>
        <v>0.045</v>
      </c>
      <c r="E9" t="s">
        <v>15</v>
      </c>
    </row>
    <row r="10">
      <c r="A10">
        <v>1</v>
      </c>
      <c r="B10" t="s">
        <v>75</v>
      </c>
      <c r="C10" t="s">
        <v>67</v>
      </c>
      <c r="D10" s="6">
        <f>'Besoins'!$B$2*0.7</f>
        <v>0.7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"[DISSOUDRE] "&amp;Procedure!D2</f>
        <v>[DISSOUDRE] Delayer la levure avec l'eau</v>
      </c>
      <c r="C5"/>
      <c r="D5"/>
    </row>
    <row r="6">
      <c r="A6" t="s" s="15">
        <v>79</v>
      </c>
      <c r="B6" t="str" s="12">
        <f>"[MÉLANGER] "&amp;Procedure!D3</f>
        <v>[MÉLANGER] Melanger ensemble sel, sucre, oeufs</v>
      </c>
      <c r="C6"/>
      <c r="D6"/>
    </row>
    <row r="7">
      <c r="A7" t="s" s="15">
        <v>80</v>
      </c>
      <c r="B7" t="str" s="12">
        <f>"[INCORPORER] "&amp;Procedure!D4</f>
        <v>[INCORPORER] Ajouter dans une cuve avec la farine et le lait en poudre</v>
      </c>
      <c r="C7"/>
      <c r="D7"/>
    </row>
    <row r="8">
      <c r="A8" t="s" s="15">
        <v>81</v>
      </c>
      <c r="B8" t="str" s="12">
        <f>"[PÉTRIR] "&amp;Procedure!D5</f>
        <v>[PÉTRIR] Petrir, au decollement ajouter le beurre, bien corser</v>
      </c>
      <c r="C8"/>
      <c r="D8"/>
    </row>
    <row r="9">
      <c r="A9" t="s" s="15">
        <v>82</v>
      </c>
      <c r="B9" t="str" s="12">
        <f>"[REPOSER] "&amp;Procedure!D6</f>
        <v>[REPOSER] Laisser reposer 8h</v>
      </c>
      <c r="C9"/>
      <c r="D9"/>
    </row>
    <row r="10">
      <c r="A10" t="s" s="15">
        <v>83</v>
      </c>
      <c r="B10" t="str" s="12">
        <f>"[DIVISER] "&amp;Procedure!D7</f>
        <v>[DIVISER] Pour les tetes : diviser les patons en 2, patons de 600gr pour 60 pieces d'environ 40gr</v>
      </c>
      <c r="C10"/>
      <c r="D10"/>
    </row>
    <row r="11">
      <c r="A11" t="s" s="15">
        <v>84</v>
      </c>
      <c r="B11" t="str" s="12">
        <f>Procedure!D8</f>
        <v>Pour les lunchs (sans separer) : 120 pieces de 20gr sans tete</v>
      </c>
      <c r="C11"/>
      <c r="D11"/>
    </row>
    <row r="12">
      <c r="A12" t="s" s="15">
        <v>85</v>
      </c>
      <c r="B12" t="str" s="12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6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