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<sst xmlns="http://schemas.openxmlformats.org/spreadsheetml/2006/main" count="77" uniqueCount="77">
  <si>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</si>
  <si>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</si>
  <si>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</si>
  <si>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</si>
  <si>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</si>
  <si>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</si>
  <si>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</si>
  <si>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</si>
  <si>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</si>
  <si>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</si>
  <si>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</si>
  <si>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</si>
  <si>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</si>
  <si>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</si>
  <si>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</si>
  <si>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</si>
  <si>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</si>
  <si>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</si>
  <si>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</si>
  <si>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</si>
  <si>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</si>
  <si>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</si>
  <si>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</si>
  <si>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</si>
  <si>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</si>
  <si>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</si>
  <si>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</si>
  <si>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</si>
  <si>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</si>
  <si>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</si>
  <si>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</si>
  <si>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</si>
  <si>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</si>
  <si>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</si>
  <si>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</si>
  <si>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</si>
  <si>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</si>
  <si>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</si>
  <si>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</si>
  <si>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</si>
  <si>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</si>
  <si>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</si>
  <si>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</si>
  <si>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</si>
  <si>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</si>
  <si>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</si>
  <si>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</si>
  <si>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</si>
  <si>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Crepes sucrees</t>
  </si>
  <si>
    <t>MÉLANGER</t>
  </si>
  <si>
    <t>Melanger tous les ingredients ensemble</t>
  </si>
  <si>
    <t>Meme astuce anti-grumeaux que la version salee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</si>
  <si>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</si>
  <si>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</si>
  <si>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</si>
  <si>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</si>
  <si>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</si>
  <si>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</si>
  <si>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</si>
  <si>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</si>
  <si>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(P) (conv.)</t>
  </si>
  <si>
    <t>conversion</t>
  </si>
  <si>
    <t xml:space="preserve">    ↳ HUILE D'OLIVE (TURRI)</t>
  </si>
  <si>
    <t xml:space="preserve">    ↳ BEURRE</t>
  </si>
  <si>
    <t xml:space="preserve">    ↳ SEL</t>
  </si>
  <si>
    <t xml:space="preserve">    ↳ LAIT</t>
  </si>
  <si>
    <t xml:space="preserve">    ↳ GRAND MARNIER</t>
  </si>
  <si>
    <t xml:space="preserve">    ↳ Sucre blanc cristal sac 25 kg</t>
  </si>
  <si>
    <t xml:space="preserve">    ↳ RHUM 50ø</t>
  </si>
  <si>
    <t xml:space="preserve">    ↳ ORANGE (P)</t>
  </si>
  <si>
    <t xml:space="preserve">        ↳ ORANGE</t>
  </si>
  <si>
    <t>Fiche technique — Pate a Crepes sucrees</t>
  </si>
  <si>
    <t>Pate a Crepes sucrees  C85.PATE.CREPSUC</t>
  </si>
  <si>
    <t>1.</t>
  </si>
  <si>
    <t>2.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</si>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</sst>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1766</v>
      </c>
      <c r="C3" t="s" s="5">
        <v>3</v>
      </c>
      <c r="D3"/>
      <c r="E3"/>
      <c r="F3"/>
    </row>
    <row r="4">
      <c r="A4" t="s">
        <v>4</v>
      </c>
      <c r="B4" s="6">
        <f>$B$2*B3</f>
        <v>1766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E7*20.3272857143</f>
        <v>2.032729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15</v>
      </c>
      <c r="G8" s="9">
        <f>E8*13.3119</f>
        <v>1.33119</v>
      </c>
    </row>
    <row r="9">
      <c r="A9" t="s" s="8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21</v>
      </c>
      <c r="G9" s="9">
        <f>E9*0.489836</f>
        <v>0.244918</v>
      </c>
    </row>
    <row r="10">
      <c r="A10" t="s" s="8">
        <v>22</v>
      </c>
      <c r="B10" t="s">
        <v>23</v>
      </c>
      <c r="C10" t="s">
        <v>20</v>
      </c>
      <c r="D10" s="4">
        <v>0.175</v>
      </c>
      <c r="E10" s="6">
        <f>D10*$B$2</f>
        <v>0.175</v>
      </c>
      <c r="F10" t="s">
        <v>15</v>
      </c>
      <c r="G10" s="9">
        <f>E10*3.8423</f>
        <v>0.672402</v>
      </c>
    </row>
    <row r="11">
      <c r="A11" t="s" s="8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21</v>
      </c>
      <c r="G11" s="9">
        <f>E11*3.9514</f>
        <v>0.59271</v>
      </c>
    </row>
    <row r="12">
      <c r="A12" t="s" s="8">
        <v>27</v>
      </c>
      <c r="B12" t="s">
        <v>28</v>
      </c>
      <c r="C12" t="s">
        <v>26</v>
      </c>
      <c r="D12" s="4">
        <v>1</v>
      </c>
      <c r="E12" s="6">
        <f>D12*$B$2</f>
        <v>1</v>
      </c>
      <c r="F12" t="s">
        <v>21</v>
      </c>
      <c r="G12" s="9">
        <f>E12*0.6544641786</f>
        <v>0.654464</v>
      </c>
    </row>
    <row r="13">
      <c r="A13" t="s" s="8">
        <v>29</v>
      </c>
      <c r="B13" t="s">
        <v>30</v>
      </c>
      <c r="C13" t="s">
        <v>31</v>
      </c>
      <c r="D13" s="4">
        <v>11</v>
      </c>
      <c r="E13" s="6">
        <f>D13*$B$2</f>
        <v>11</v>
      </c>
      <c r="F13" t="s">
        <v>32</v>
      </c>
      <c r="G13" s="9">
        <f>E13*0.27</f>
        <v>2.97</v>
      </c>
    </row>
    <row r="14">
      <c r="A14" t="s" s="8">
        <v>33</v>
      </c>
      <c r="B14" t="s">
        <v>34</v>
      </c>
      <c r="C14" t="s">
        <v>35</v>
      </c>
      <c r="D14" s="4">
        <v>0.016</v>
      </c>
      <c r="E14" s="6">
        <f>D14*$B$2</f>
        <v>0.016</v>
      </c>
      <c r="F14" t="s">
        <v>21</v>
      </c>
      <c r="G14" s="9">
        <f>E14*0.186416</f>
        <v>0.002983</v>
      </c>
    </row>
    <row r="15">
      <c r="A15" t="s" s="8">
        <v>36</v>
      </c>
      <c r="B15" t="s">
        <v>37</v>
      </c>
      <c r="C15" t="s">
        <v>31</v>
      </c>
      <c r="D15" s="4">
        <v>0.6</v>
      </c>
      <c r="E15" s="6">
        <f>D15*$B$2</f>
        <v>0.6</v>
      </c>
      <c r="F15" t="s">
        <v>15</v>
      </c>
      <c r="G15" s="9">
        <f>E15*0.5999</f>
        <v>0.35994</v>
      </c>
    </row>
    <row r="16">
      <c r="A16" t="s">
        <v>38</v>
      </c>
      <c r="B16" t="s">
        <v>39</v>
      </c>
      <c r="C16" t="s">
        <v>40</v>
      </c>
      <c r="D16" s="4">
        <v>0.125</v>
      </c>
      <c r="E16" s="6">
        <f>D16*$B$2</f>
        <v>0.125</v>
      </c>
      <c r="F16" t="s">
        <v>21</v>
      </c>
      <c r="G16" s="9">
        <f>E16*0.82</f>
        <v>0.1025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/>
      <c r="D3" t="s" s="12">
        <v>51</v>
      </c>
      <c r="E3" t="s" s="12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48</v>
      </c>
      <c r="C2" t="s">
        <v>57</v>
      </c>
      <c r="D2" s="6">
        <f>'Besoins'!$B$2*1766</f>
        <v>1766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'Besoins'!$B$2*0.5</f>
        <v>0.5</v>
      </c>
      <c r="E3" t="s">
        <v>21</v>
      </c>
    </row>
    <row r="4">
      <c r="A4">
        <v>1</v>
      </c>
      <c r="B4" t="s">
        <v>60</v>
      </c>
      <c r="C4" t="s">
        <v>61</v>
      </c>
      <c r="D4" s="6">
        <f>'Besoins'!$B$2*11</f>
        <v>11</v>
      </c>
      <c r="E4" t="s">
        <v>32</v>
      </c>
    </row>
    <row r="5">
      <c r="A5">
        <v>1</v>
      </c>
      <c r="B5" t="s">
        <v>62</v>
      </c>
      <c r="C5" t="s">
        <v>59</v>
      </c>
      <c r="D5" s="6">
        <f>'Besoins'!$B$2*0.175</f>
        <v>0.175</v>
      </c>
      <c r="E5" t="s">
        <v>15</v>
      </c>
    </row>
    <row r="6">
      <c r="A6">
        <v>1</v>
      </c>
      <c r="B6" t="s">
        <v>63</v>
      </c>
      <c r="C6" t="s">
        <v>59</v>
      </c>
      <c r="D6" s="6">
        <f>'Besoins'!$B$2*0.15</f>
        <v>0.15</v>
      </c>
      <c r="E6" t="s">
        <v>21</v>
      </c>
    </row>
    <row r="7">
      <c r="A7">
        <v>1</v>
      </c>
      <c r="B7" t="s">
        <v>64</v>
      </c>
      <c r="C7" t="s">
        <v>59</v>
      </c>
      <c r="D7" s="6">
        <f>'Besoins'!$B$2*0.016</f>
        <v>0.016</v>
      </c>
      <c r="E7" t="s">
        <v>21</v>
      </c>
    </row>
    <row r="8">
      <c r="A8">
        <v>1</v>
      </c>
      <c r="B8" t="s">
        <v>65</v>
      </c>
      <c r="C8" t="s">
        <v>59</v>
      </c>
      <c r="D8" s="6">
        <f>'Besoins'!$B$2*0.6</f>
        <v>0.6</v>
      </c>
      <c r="E8" t="s">
        <v>15</v>
      </c>
    </row>
    <row r="9">
      <c r="A9">
        <v>1</v>
      </c>
      <c r="B9" t="s">
        <v>66</v>
      </c>
      <c r="C9" t="s">
        <v>59</v>
      </c>
      <c r="D9" s="6">
        <f>'Besoins'!$B$2*0.1</f>
        <v>0.1</v>
      </c>
      <c r="E9" t="s">
        <v>15</v>
      </c>
    </row>
    <row r="10">
      <c r="A10">
        <v>1</v>
      </c>
      <c r="B10" t="s">
        <v>67</v>
      </c>
      <c r="C10" t="s">
        <v>59</v>
      </c>
      <c r="D10" s="6">
        <f>'Besoins'!$B$2*0.125</f>
        <v>0.125</v>
      </c>
      <c r="E10" t="s">
        <v>21</v>
      </c>
    </row>
    <row r="11">
      <c r="A11">
        <v>1</v>
      </c>
      <c r="B11" t="s">
        <v>68</v>
      </c>
      <c r="C11" t="s">
        <v>59</v>
      </c>
      <c r="D11" s="6">
        <f>'Besoins'!$B$2*0.1</f>
        <v>0.1</v>
      </c>
      <c r="E11" t="s">
        <v>15</v>
      </c>
    </row>
    <row r="12">
      <c r="A12">
        <v>1</v>
      </c>
      <c r="B12" t="s">
        <v>69</v>
      </c>
      <c r="C12" t="s">
        <v>57</v>
      </c>
      <c r="D12" s="6">
        <f>'Besoins'!$B$2*1</f>
        <v>1</v>
      </c>
      <c r="E12" t="s">
        <v>32</v>
      </c>
    </row>
    <row r="13">
      <c r="A13">
        <v>2</v>
      </c>
      <c r="B13" t="s">
        <v>70</v>
      </c>
      <c r="C13" t="s">
        <v>59</v>
      </c>
      <c r="D13" s="6">
        <f>'Besoins'!$B$2*1</f>
        <v>1</v>
      </c>
      <c r="E13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"C85.PATE.CREPSUC · PAT.PATES.BATTERS · référence : "&amp;Besoins!B3&amp;" "&amp;Besoins!C3&amp;" · multiplicateur réglable sur la feuille ""Besoins"""</f>
        <v>C85.PATE.CREPSUC · PAT.PATES.BATTERS · référence : 1 766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"[MÉLANGER] "&amp;Procedure!D2</f>
        <v>[MÉLANGER] Melanger tous les ingredients ensemble</v>
      </c>
      <c r="C5"/>
      <c r="D5"/>
    </row>
    <row r="6">
      <c r="A6" t="s" s="15">
        <v>74</v>
      </c>
      <c r="B6" t="str" s="12">
        <f>Procedure!D3</f>
        <v>Meme astuce anti-grumeaux que la version salee</v>
      </c>
      <c r="C6"/>
      <c r="D6"/>
    </row>
    <row r="7">
      <c r="A7"/>
      <c r="B7"/>
      <c r="C7"/>
      <c r="D7"/>
    </row>
    <row r="8">
      <c r="A8" t="s" s="14">
        <v>75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7">
        <v>76</v>
      </c>
      <c r="B11"/>
      <c r="C11"/>
      <c r="D11"/>
    </row>
  </sheetData>
  <sheetProtection sheet="1"/>
  <mergeCells count="8">
    <mergeCell ref="A1:D1"/>
    <mergeCell ref="A2:D2"/>
    <mergeCell ref="A4:D4"/>
    <mergeCell ref="B5:D5"/>
    <mergeCell ref="B6:D6"/>
    <mergeCell ref="A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