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<sst xmlns="http://schemas.openxmlformats.org/spreadsheetml/2006/main" count="74" uniqueCount="74">
  <si>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</si>
  <si>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</si>
  <si>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</si>
  <si>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</si>
  <si>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</si>
  <si>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</si>
  <si>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</si>
  <si>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</si>
  <si>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</si>
  <si>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</si>
  <si>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</si>
  <si>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</si>
  <si>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00000139</t>
  </si>
  <si>
    <t>FARINE (000)</t>
  </si>
  <si>
    <t>Farines de blé</t>
  </si>
  <si>
    <t>kg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</si>
  <si>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</si>
  <si>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</si>
  <si>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</si>
  <si>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</si>
  <si>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</si>
  <si>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</si>
  <si>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</si>
  <si>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</si>
  <si>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</si>
  <si>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</si>
  <si>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</si>
  <si>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</si>
  <si>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</si>
  <si>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</si>
  <si>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</si>
  <si>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</si>
  <si>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</si>
  <si>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</si>
  <si>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</si>
  <si>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</si>
  <si>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</si>
  <si>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</si>
  <si>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</si>
  <si>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</si>
  <si>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</si>
  <si>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</si>
  <si>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</si>
  <si>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</si>
  <si>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</si>
  <si>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</si>
  <si>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</si>
  <si>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</si>
  <si>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</si>
  <si>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Cougnou</t>
  </si>
  <si>
    <t>LEVER</t>
  </si>
  <si>
    <t>Meme principe que Pate Levee (base commune)</t>
  </si>
  <si>
    <t>Variante Cougnou : 300ml oeufs au lieu de 400, 3kg farine, 80gr sucre, 500gr beurre, 1kg raisins de Corinthe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</si>
  <si>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</si>
  <si>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</si>
  <si>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</si>
  <si>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</si>
  <si>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</si>
  <si>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</si>
  <si>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</si>
  <si>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</si>
  <si>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</si>
  <si>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 (conv.)</t>
  </si>
  <si>
    <t>conversion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</si>
  <si>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</si>
  <si>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</si>
  <si>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</si>
  <si>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</si>
  <si>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</si>
  <si>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Fiche technique — Cougnou</t>
  </si>
  <si>
    <t>Cougnou  C85.PATE.COUGNOU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</si>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</sst>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5800</v>
      </c>
      <c r="C3" t="s" s="5">
        <v>3</v>
      </c>
      <c r="D3"/>
      <c r="E3"/>
      <c r="F3"/>
    </row>
    <row r="4">
      <c r="A4" t="s">
        <v>4</v>
      </c>
      <c r="B4" s="6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15</v>
      </c>
      <c r="G7" s="9">
        <f>E7*0.489836</f>
        <v>1.469508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E8*2.008</f>
        <v>2.008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E9*0.5999</f>
        <v>0.5999</v>
      </c>
    </row>
    <row r="10">
      <c r="A10" t="s" s="8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9">
        <f>E10*3.9514</f>
        <v>1.9757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15</v>
      </c>
      <c r="G11" s="9">
        <f>E11*5.2</f>
        <v>0.52</v>
      </c>
    </row>
    <row r="12">
      <c r="A12" t="s">
        <v>29</v>
      </c>
      <c r="B12" t="s">
        <v>30</v>
      </c>
      <c r="C12" t="s">
        <v>31</v>
      </c>
      <c r="D12" s="4">
        <v>0.08</v>
      </c>
      <c r="E12" s="6">
        <f>D12*$B$2</f>
        <v>0.08</v>
      </c>
      <c r="F12" t="s">
        <v>15</v>
      </c>
      <c r="G12" s="9">
        <f>E12*2.2</f>
        <v>0.176</v>
      </c>
    </row>
    <row r="13">
      <c r="A13" t="s" s="8">
        <v>32</v>
      </c>
      <c r="B13" t="s">
        <v>33</v>
      </c>
      <c r="C13" t="s">
        <v>34</v>
      </c>
      <c r="D13" s="4">
        <v>6</v>
      </c>
      <c r="E13" s="6">
        <f>D13*$B$2</f>
        <v>6</v>
      </c>
      <c r="F13" t="s">
        <v>35</v>
      </c>
      <c r="G13" s="9">
        <f>E13*0.27</f>
        <v>1.62</v>
      </c>
    </row>
    <row r="14">
      <c r="A14" t="s" s="8">
        <v>36</v>
      </c>
      <c r="B14" t="s">
        <v>37</v>
      </c>
      <c r="C14" t="s">
        <v>38</v>
      </c>
      <c r="D14" s="4">
        <v>0.04</v>
      </c>
      <c r="E14" s="6">
        <f>D14*$B$2</f>
        <v>0.04</v>
      </c>
      <c r="F14" t="s">
        <v>15</v>
      </c>
      <c r="G14" s="9">
        <f>E14*0.186416</f>
        <v>0.007457</v>
      </c>
    </row>
    <row r="15">
      <c r="A15" t="s">
        <v>39</v>
      </c>
      <c r="B15" t="s">
        <v>40</v>
      </c>
      <c r="C15" t="s">
        <v>41</v>
      </c>
      <c r="D15" s="4">
        <v>0.08</v>
      </c>
      <c r="E15" s="6">
        <f>D15*$B$2</f>
        <v>0.08</v>
      </c>
      <c r="F15" t="s">
        <v>15</v>
      </c>
      <c r="G15" s="9">
        <f>E15*0.82</f>
        <v>0.0656</v>
      </c>
    </row>
    <row r="16">
      <c r="A16"/>
      <c r="B16"/>
      <c r="C16"/>
      <c r="D16"/>
      <c r="E16"/>
      <c r="F16" t="s" s="10">
        <v>42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/>
    </row>
    <row r="3">
      <c r="A3" t="s">
        <v>49</v>
      </c>
      <c r="B3">
        <v>2</v>
      </c>
      <c r="C3"/>
      <c r="D3" t="s" s="12">
        <v>52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'Besoins'!$B$2*5800</f>
        <v>5800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</f>
        <v>1</v>
      </c>
      <c r="E3" t="s">
        <v>22</v>
      </c>
    </row>
    <row r="4">
      <c r="A4">
        <v>1</v>
      </c>
      <c r="B4" t="s">
        <v>60</v>
      </c>
      <c r="C4" t="s">
        <v>59</v>
      </c>
      <c r="D4" s="6">
        <f>'Besoins'!$B$2*0.08</f>
        <v>0.08</v>
      </c>
      <c r="E4" t="s">
        <v>15</v>
      </c>
    </row>
    <row r="5">
      <c r="A5">
        <v>1</v>
      </c>
      <c r="B5" t="s">
        <v>61</v>
      </c>
      <c r="C5" t="s">
        <v>59</v>
      </c>
      <c r="D5" s="6">
        <f>'Besoins'!$B$2*0.1</f>
        <v>0.1</v>
      </c>
      <c r="E5" t="s">
        <v>15</v>
      </c>
    </row>
    <row r="6">
      <c r="A6">
        <v>1</v>
      </c>
      <c r="B6" t="s">
        <v>62</v>
      </c>
      <c r="C6" t="s">
        <v>63</v>
      </c>
      <c r="D6" s="6">
        <f>'Besoins'!$B$2*6</f>
        <v>6</v>
      </c>
      <c r="E6" t="s">
        <v>35</v>
      </c>
    </row>
    <row r="7">
      <c r="A7">
        <v>1</v>
      </c>
      <c r="B7" t="s">
        <v>64</v>
      </c>
      <c r="C7" t="s">
        <v>59</v>
      </c>
      <c r="D7" s="6">
        <f>'Besoins'!$B$2*0.08</f>
        <v>0.08</v>
      </c>
      <c r="E7" t="s">
        <v>15</v>
      </c>
    </row>
    <row r="8">
      <c r="A8">
        <v>1</v>
      </c>
      <c r="B8" t="s">
        <v>65</v>
      </c>
      <c r="C8" t="s">
        <v>59</v>
      </c>
      <c r="D8" s="6">
        <f>'Besoins'!$B$2*0.04</f>
        <v>0.04</v>
      </c>
      <c r="E8" t="s">
        <v>15</v>
      </c>
    </row>
    <row r="9">
      <c r="A9">
        <v>1</v>
      </c>
      <c r="B9" t="s">
        <v>66</v>
      </c>
      <c r="C9" t="s">
        <v>59</v>
      </c>
      <c r="D9" s="6">
        <f>'Besoins'!$B$2*3</f>
        <v>3</v>
      </c>
      <c r="E9" t="s">
        <v>15</v>
      </c>
    </row>
    <row r="10">
      <c r="A10">
        <v>1</v>
      </c>
      <c r="B10" t="s">
        <v>67</v>
      </c>
      <c r="C10" t="s">
        <v>59</v>
      </c>
      <c r="D10" s="6">
        <f>'Besoins'!$B$2*0.5</f>
        <v>0.5</v>
      </c>
      <c r="E10" t="s">
        <v>15</v>
      </c>
    </row>
    <row r="11">
      <c r="A11">
        <v>1</v>
      </c>
      <c r="B11" t="s">
        <v>68</v>
      </c>
      <c r="C11" t="s">
        <v>59</v>
      </c>
      <c r="D11" s="6">
        <f>'Besoins'!$B$2*1</f>
        <v>1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"[LEVER] "&amp;Procedure!D2</f>
        <v>[LEVER] Meme principe que Pate Levee (base commune)</v>
      </c>
      <c r="C5"/>
      <c r="D5"/>
    </row>
    <row r="6">
      <c r="A6" t="s" s="15">
        <v>72</v>
      </c>
      <c r="B6" t="str" s="12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6">
        <v>73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